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Downloads\"/>
    </mc:Choice>
  </mc:AlternateContent>
  <xr:revisionPtr revIDLastSave="0" documentId="13_ncr:1_{EEEF50F0-FFF6-4F47-B880-503CE43620F4}" xr6:coauthVersionLast="36" xr6:coauthVersionMax="36" xr10:uidLastSave="{00000000-0000-0000-0000-000000000000}"/>
  <workbookProtection workbookAlgorithmName="SHA-512" workbookHashValue="E5hKSfOc2SsaB5PQHIoha46DXmFd0rtHNnIM2sCS4/d3JbPjJ5s+glZTL7EpG1dXp095ecJNcSQfv9cfqa0yOw==" workbookSaltValue="C4sUeRgk1zmWlAL1tDy70Q==" workbookSpinCount="100000" lockStructure="1"/>
  <bookViews>
    <workbookView xWindow="-120" yWindow="-120" windowWidth="29040" windowHeight="15840" tabRatio="740" xr2:uid="{00000000-000D-0000-FFFF-FFFF00000000}"/>
  </bookViews>
  <sheets>
    <sheet name="Příkaz" sheetId="14" r:id="rId1"/>
    <sheet name="Vyúčtování" sheetId="11" r:id="rId2"/>
    <sheet name="Zpráva o cestě" sheetId="16" r:id="rId3"/>
    <sheet name="List1" sheetId="12" state="veryHidden" r:id="rId4"/>
  </sheets>
  <definedNames>
    <definedName name="_xlnm.Print_Area" localSheetId="0">Příkaz!$A$1:$R$61</definedName>
    <definedName name="_xlnm.Print_Area" localSheetId="1">Vyúčtování!$B$1:$R$60</definedName>
    <definedName name="_xlnm.Print_Area" localSheetId="2">'Zpráva o cestě'!$A$1:$R$52</definedName>
  </definedNames>
  <calcPr calcId="191029"/>
</workbook>
</file>

<file path=xl/calcChain.xml><?xml version="1.0" encoding="utf-8"?>
<calcChain xmlns="http://schemas.openxmlformats.org/spreadsheetml/2006/main">
  <c r="AD570" i="12" l="1"/>
  <c r="AD571" i="12"/>
  <c r="AD572" i="12"/>
  <c r="AD573" i="12"/>
  <c r="AD574" i="12"/>
  <c r="AD575" i="12"/>
  <c r="AD576" i="12"/>
  <c r="AD577" i="12"/>
  <c r="AD578" i="12"/>
  <c r="AD579" i="12"/>
  <c r="AD580" i="12"/>
  <c r="AD581" i="12"/>
  <c r="AD582" i="12"/>
  <c r="AD583" i="12"/>
  <c r="AD584" i="12"/>
  <c r="AD585" i="12"/>
  <c r="AD586" i="12"/>
  <c r="AD587" i="12"/>
  <c r="AD588" i="12"/>
  <c r="AD589" i="12"/>
  <c r="AD590" i="12"/>
  <c r="AD591" i="12"/>
  <c r="AD592" i="12"/>
  <c r="AD593" i="12"/>
  <c r="AD594" i="12"/>
  <c r="AD595" i="12"/>
  <c r="AD596" i="12"/>
  <c r="AD597" i="12"/>
  <c r="AD598" i="12"/>
  <c r="AD599" i="12"/>
  <c r="AD600" i="12"/>
  <c r="AD601" i="12"/>
  <c r="AD602" i="12"/>
  <c r="AD603" i="12"/>
  <c r="AD604" i="12"/>
  <c r="AD605" i="12"/>
  <c r="AD606" i="12"/>
  <c r="AD607" i="12"/>
  <c r="AD608" i="12"/>
  <c r="AD609" i="12"/>
  <c r="AD610" i="12"/>
  <c r="AD611" i="12"/>
  <c r="AD612" i="12"/>
  <c r="AD613" i="12"/>
  <c r="AD614" i="12"/>
  <c r="AD615" i="12"/>
  <c r="AD616" i="12"/>
  <c r="AD617" i="12"/>
  <c r="AD618" i="12"/>
  <c r="AD619" i="12"/>
  <c r="AD620" i="12"/>
  <c r="AD621" i="12"/>
  <c r="AD622" i="12"/>
  <c r="AD623" i="12"/>
  <c r="AD624" i="12"/>
  <c r="AD625" i="12"/>
  <c r="AD626" i="12"/>
  <c r="AD627" i="12"/>
  <c r="AD628" i="12"/>
  <c r="AD629" i="12"/>
  <c r="AD630" i="12"/>
  <c r="AD631" i="12"/>
  <c r="AD632" i="12"/>
  <c r="AD633" i="12"/>
  <c r="AD634" i="12"/>
  <c r="AD635" i="12"/>
  <c r="AD636" i="12"/>
  <c r="AD637" i="12"/>
  <c r="AD638" i="12"/>
  <c r="AD639" i="12"/>
  <c r="AD640" i="12"/>
  <c r="AD641" i="12"/>
  <c r="AD642" i="12"/>
  <c r="AD643" i="12"/>
  <c r="AD644" i="12"/>
  <c r="AD645" i="12"/>
  <c r="AD646" i="12"/>
  <c r="AD647" i="12"/>
  <c r="AD648" i="12"/>
  <c r="AD649" i="12"/>
  <c r="AD650" i="12"/>
  <c r="AD651" i="12"/>
  <c r="AD652" i="12"/>
  <c r="AD653" i="12"/>
  <c r="AD654" i="12"/>
  <c r="AD655" i="12"/>
  <c r="AD656" i="12"/>
  <c r="AD657" i="12"/>
  <c r="AD658" i="12"/>
  <c r="AD659" i="12"/>
  <c r="AD660" i="12"/>
  <c r="AD661" i="12"/>
  <c r="AD662" i="12"/>
  <c r="AD663" i="12"/>
  <c r="AD664" i="12"/>
  <c r="AD665" i="12"/>
  <c r="AD666" i="12"/>
  <c r="AD667" i="12"/>
  <c r="AD668" i="12"/>
  <c r="AD669" i="12"/>
  <c r="AD670" i="12"/>
  <c r="AD671" i="12"/>
  <c r="AD672" i="12"/>
  <c r="AD673" i="12"/>
  <c r="AD674" i="12"/>
  <c r="AD675" i="12"/>
  <c r="AD676" i="12"/>
  <c r="AD677" i="12"/>
  <c r="AD678" i="12"/>
  <c r="AD679" i="12"/>
  <c r="AD680" i="12"/>
  <c r="AD681" i="12"/>
  <c r="AD682" i="12"/>
  <c r="AD683" i="12"/>
  <c r="AD684" i="12"/>
  <c r="AD685" i="12"/>
  <c r="AD686" i="12"/>
  <c r="AD687" i="12"/>
  <c r="AD688" i="12"/>
  <c r="AD689" i="12"/>
  <c r="AD690" i="12"/>
  <c r="AD691" i="12"/>
  <c r="AD692" i="12"/>
  <c r="AD693" i="12"/>
  <c r="AD694" i="12"/>
  <c r="AD695" i="12"/>
  <c r="AD696" i="12"/>
  <c r="AD697" i="12"/>
  <c r="AD698" i="12"/>
  <c r="AD699" i="12"/>
  <c r="AD700" i="12"/>
  <c r="AD701" i="12"/>
  <c r="AD702" i="12"/>
  <c r="AD703" i="12"/>
  <c r="AD704" i="12"/>
  <c r="AD705" i="12"/>
  <c r="AD706" i="12"/>
  <c r="AD707" i="12"/>
  <c r="AD708" i="12"/>
  <c r="AD709" i="12"/>
  <c r="AD710" i="12"/>
  <c r="AD711" i="12"/>
  <c r="AD712" i="12"/>
  <c r="AD713" i="12"/>
  <c r="AD714" i="12"/>
  <c r="AD715" i="12"/>
  <c r="AD716" i="12"/>
  <c r="AD717" i="12"/>
  <c r="AD718" i="12"/>
  <c r="AD719" i="12"/>
  <c r="AD720" i="12"/>
  <c r="AD721" i="12"/>
  <c r="AD722" i="12"/>
  <c r="AD723" i="12"/>
  <c r="AD724" i="12"/>
  <c r="AD725" i="12"/>
  <c r="AD726" i="12"/>
  <c r="AD727" i="12"/>
  <c r="AD728" i="12"/>
  <c r="AD729" i="12"/>
  <c r="AD730" i="12"/>
  <c r="AD731" i="12"/>
  <c r="AD732" i="12"/>
  <c r="AD733" i="12"/>
  <c r="AD734" i="12"/>
  <c r="AD735" i="12"/>
  <c r="AD736" i="12"/>
  <c r="AD737" i="12"/>
  <c r="AD738" i="12"/>
  <c r="AD739" i="12"/>
  <c r="AD740" i="12"/>
  <c r="AD741" i="12"/>
  <c r="AD742" i="12"/>
  <c r="AD743" i="12"/>
  <c r="AD744" i="12"/>
  <c r="AD745" i="12"/>
  <c r="AD746" i="12"/>
  <c r="AD747" i="12"/>
  <c r="AD748" i="12"/>
  <c r="AD749" i="12"/>
  <c r="AD750" i="12"/>
  <c r="AD751" i="12"/>
  <c r="AD752" i="12"/>
  <c r="AD753" i="12"/>
  <c r="AD754" i="12"/>
  <c r="AD755" i="12"/>
  <c r="AD756" i="12"/>
  <c r="AD757" i="12"/>
  <c r="AD758" i="12"/>
  <c r="AD759" i="12"/>
  <c r="AD760" i="12"/>
  <c r="AD761" i="12"/>
  <c r="AD762" i="12"/>
  <c r="AD763" i="12"/>
  <c r="AD764" i="12"/>
  <c r="AD765" i="12"/>
  <c r="AD766" i="12"/>
  <c r="AD767" i="12"/>
  <c r="AD768" i="12"/>
  <c r="AD769" i="12"/>
  <c r="AD770" i="12"/>
  <c r="AD771" i="12"/>
  <c r="AD772" i="12"/>
  <c r="AD773" i="12"/>
  <c r="AD774" i="12"/>
  <c r="AD775" i="12"/>
  <c r="AD776" i="12"/>
  <c r="AD777" i="12"/>
  <c r="AD778" i="12"/>
  <c r="AD779" i="12"/>
  <c r="AD780" i="12"/>
  <c r="AD781" i="12"/>
  <c r="AD782" i="12"/>
  <c r="AD783" i="12"/>
  <c r="AD784" i="12"/>
  <c r="AD785" i="12"/>
  <c r="AD786" i="12"/>
  <c r="AD787" i="12"/>
  <c r="AD788" i="12"/>
  <c r="AD789" i="12"/>
  <c r="AD790" i="12"/>
  <c r="AD791" i="12"/>
  <c r="AD792" i="12"/>
  <c r="AD793" i="12"/>
  <c r="AD794" i="12"/>
  <c r="AD795" i="12"/>
  <c r="AD796" i="12"/>
  <c r="AD797" i="12"/>
  <c r="AD798" i="12"/>
  <c r="AD799" i="12"/>
  <c r="AD800" i="12"/>
  <c r="AD801" i="12"/>
  <c r="AD802" i="12"/>
  <c r="AD803" i="12"/>
  <c r="AD804" i="12"/>
  <c r="AD805" i="12"/>
  <c r="AD806" i="12"/>
  <c r="AD807" i="12"/>
  <c r="AD808" i="12"/>
  <c r="AD809" i="12"/>
  <c r="AD810" i="12"/>
  <c r="AD811" i="12"/>
  <c r="AD812" i="12"/>
  <c r="AD813" i="12"/>
  <c r="AD814" i="12"/>
  <c r="AD815" i="12"/>
  <c r="AD816" i="12"/>
  <c r="AD817" i="12"/>
  <c r="AD818" i="12"/>
  <c r="AD819" i="12"/>
  <c r="AD820" i="12"/>
  <c r="AD821" i="12"/>
  <c r="AD822" i="12"/>
  <c r="AD823" i="12"/>
  <c r="AD824" i="12"/>
  <c r="AD825" i="12"/>
  <c r="AD826" i="12"/>
  <c r="AD827" i="12"/>
  <c r="AD828" i="12"/>
  <c r="AD829" i="12"/>
  <c r="AD830" i="12"/>
  <c r="AD831" i="12"/>
  <c r="AD832" i="12"/>
  <c r="AD833" i="12"/>
  <c r="AD834" i="12"/>
  <c r="AD835" i="12"/>
  <c r="AD836" i="12"/>
  <c r="AD837" i="12"/>
  <c r="AD838" i="12"/>
  <c r="AD839" i="12"/>
  <c r="AD840" i="12"/>
  <c r="AD841" i="12"/>
  <c r="AD842" i="12"/>
  <c r="AD843" i="12"/>
  <c r="AD844" i="12"/>
  <c r="AD845" i="12"/>
  <c r="AD846" i="12"/>
  <c r="AD847" i="12"/>
  <c r="AD848" i="12"/>
  <c r="AD849" i="12"/>
  <c r="AD850" i="12"/>
  <c r="AD851" i="12"/>
  <c r="AD852" i="12"/>
  <c r="AD853" i="12"/>
  <c r="AD854" i="12"/>
  <c r="AD855" i="12"/>
  <c r="AD856" i="12"/>
  <c r="AD857" i="12"/>
  <c r="AD858" i="12"/>
  <c r="AD859" i="12"/>
  <c r="AD860" i="12"/>
  <c r="AD861" i="12"/>
  <c r="AD862" i="12"/>
  <c r="AD863" i="12"/>
  <c r="AD864" i="12"/>
  <c r="AD865" i="12"/>
  <c r="AD866" i="12"/>
  <c r="AD867" i="12"/>
  <c r="AD868" i="12"/>
  <c r="AD869" i="12"/>
  <c r="AD870" i="12"/>
  <c r="AD871" i="12"/>
  <c r="AD872" i="12"/>
  <c r="AD873" i="12"/>
  <c r="AD874" i="12"/>
  <c r="AD875" i="12"/>
  <c r="AD876" i="12"/>
  <c r="AD877" i="12"/>
  <c r="AD878" i="12"/>
  <c r="AD879" i="12"/>
  <c r="AD880" i="12"/>
  <c r="AD881" i="12"/>
  <c r="AD882" i="12"/>
  <c r="AD883" i="12"/>
  <c r="AD884" i="12"/>
  <c r="AD885" i="12"/>
  <c r="AD886" i="12"/>
  <c r="AD887" i="12"/>
  <c r="AD888" i="12"/>
  <c r="AD889" i="12"/>
  <c r="AD890" i="12"/>
  <c r="AD891" i="12"/>
  <c r="AD892" i="12"/>
  <c r="AD893" i="12"/>
  <c r="AD894" i="12"/>
  <c r="AD895" i="12"/>
  <c r="AD896" i="12"/>
  <c r="AD897" i="12"/>
  <c r="AD898" i="12"/>
  <c r="AD899" i="12"/>
  <c r="AD900" i="12"/>
  <c r="AD901" i="12"/>
  <c r="AD902" i="12"/>
  <c r="AD903" i="12"/>
  <c r="AD904" i="12"/>
  <c r="AD905" i="12"/>
  <c r="AD906" i="12"/>
  <c r="AD907" i="12"/>
  <c r="AD908" i="12"/>
  <c r="AD909" i="12"/>
  <c r="AD910" i="12"/>
  <c r="AD911" i="12"/>
  <c r="AD912" i="12"/>
  <c r="AD913" i="12"/>
  <c r="AD914" i="12"/>
  <c r="AD915" i="12"/>
  <c r="AD916" i="12"/>
  <c r="AD917" i="12"/>
  <c r="AD918" i="12"/>
  <c r="AD919" i="12"/>
  <c r="AD920" i="12"/>
  <c r="AD921" i="12"/>
  <c r="AD922" i="12"/>
  <c r="AD923" i="12"/>
  <c r="AD924" i="12"/>
  <c r="AD925" i="12"/>
  <c r="AD926" i="12"/>
  <c r="AD927" i="12"/>
  <c r="AD928" i="12"/>
  <c r="AD929" i="12"/>
  <c r="AD930" i="12"/>
  <c r="AD931" i="12"/>
  <c r="AD932" i="12"/>
  <c r="AD933" i="12"/>
  <c r="AD934" i="12"/>
  <c r="AD935" i="12"/>
  <c r="AD936" i="12"/>
  <c r="AD937" i="12"/>
  <c r="AD938" i="12"/>
  <c r="AD939" i="12"/>
  <c r="AD940" i="12"/>
  <c r="AD941" i="12"/>
  <c r="AD942" i="12"/>
  <c r="AD943" i="12"/>
  <c r="AD944" i="12"/>
  <c r="AD945" i="12"/>
  <c r="AD946" i="12"/>
  <c r="AD947" i="12"/>
  <c r="AD948" i="12"/>
  <c r="AD949" i="12"/>
  <c r="AD950" i="12"/>
  <c r="AD951" i="12"/>
  <c r="AD952" i="12"/>
  <c r="AD953" i="12"/>
  <c r="AD954" i="12"/>
  <c r="AD955" i="12"/>
  <c r="AD956" i="12"/>
  <c r="AD957" i="12"/>
  <c r="AD958" i="12"/>
  <c r="AD959" i="12"/>
  <c r="AD960" i="12"/>
  <c r="AD961" i="12"/>
  <c r="AD962" i="12"/>
  <c r="AD963" i="12"/>
  <c r="AD964" i="12"/>
  <c r="AD965" i="12"/>
  <c r="AD966" i="12"/>
  <c r="AD967" i="12"/>
  <c r="AD968" i="12"/>
  <c r="AD969" i="12"/>
  <c r="AD970" i="12"/>
  <c r="AD971" i="12"/>
  <c r="AD972" i="12"/>
  <c r="AD973" i="12"/>
  <c r="AD974" i="12"/>
  <c r="AD975" i="12"/>
  <c r="AD976" i="12"/>
  <c r="AD977" i="12"/>
  <c r="AD978" i="12"/>
  <c r="AD979" i="12"/>
  <c r="AD980" i="12"/>
  <c r="AD981" i="12"/>
  <c r="AD982" i="12"/>
  <c r="AD983" i="12"/>
  <c r="AD984" i="12"/>
  <c r="AD985" i="12"/>
  <c r="AD986" i="12"/>
  <c r="AD987" i="12"/>
  <c r="AD988" i="12"/>
  <c r="AD989" i="12"/>
  <c r="AD990" i="12"/>
  <c r="AD991" i="12"/>
  <c r="AD992" i="12"/>
  <c r="AD993" i="12"/>
  <c r="AD994" i="12"/>
  <c r="AD995" i="12"/>
  <c r="AD996" i="12"/>
  <c r="AD997" i="12"/>
  <c r="AD998" i="12"/>
  <c r="AD999" i="12"/>
  <c r="AD1000" i="12"/>
  <c r="AD1001" i="12"/>
  <c r="AD1002" i="12"/>
  <c r="AD1003" i="12"/>
  <c r="AD1004" i="12"/>
  <c r="AD1005" i="12"/>
  <c r="AD1006" i="12"/>
  <c r="AD1007" i="12"/>
  <c r="AD1008" i="12"/>
  <c r="AD1009" i="12"/>
  <c r="AD1010" i="12"/>
  <c r="AD1011" i="12"/>
  <c r="AD1012" i="12"/>
  <c r="AD1013" i="12"/>
  <c r="AD1014" i="12"/>
  <c r="AD1015" i="12"/>
  <c r="AD1016" i="12"/>
  <c r="AD1017" i="12"/>
  <c r="AD1018" i="12"/>
  <c r="AD1019" i="12"/>
  <c r="AD1020" i="12"/>
  <c r="AD1021" i="12"/>
  <c r="AD1022" i="12"/>
  <c r="AD1023" i="12"/>
  <c r="AD1024" i="12"/>
  <c r="AD1025" i="12"/>
  <c r="AD1026" i="12"/>
  <c r="AD1027" i="12"/>
  <c r="AD1028" i="12"/>
  <c r="AD1029" i="12"/>
  <c r="AD1030" i="12"/>
  <c r="AD1031" i="12"/>
  <c r="AD1032" i="12"/>
  <c r="AD1033" i="12"/>
  <c r="AD1034" i="12"/>
  <c r="AD1035" i="12"/>
  <c r="AD1036" i="12"/>
  <c r="AD1037" i="12"/>
  <c r="AD1038" i="12"/>
  <c r="AD1039" i="12"/>
  <c r="AD1040" i="12"/>
  <c r="AD1041" i="12"/>
  <c r="AD1042" i="12"/>
  <c r="AD1043" i="12"/>
  <c r="AD1044" i="12"/>
  <c r="AD1045" i="12"/>
  <c r="AD1046" i="12"/>
  <c r="AD1047" i="12"/>
  <c r="AD1048" i="12"/>
  <c r="AD1049" i="12"/>
  <c r="AD1050" i="12"/>
  <c r="AD1051" i="12"/>
  <c r="AD1052" i="12"/>
  <c r="AD1053" i="12"/>
  <c r="AD1054" i="12"/>
  <c r="AD1055" i="12"/>
  <c r="AD1056" i="12"/>
  <c r="AD1057" i="12"/>
  <c r="AD1058" i="12"/>
  <c r="AD1059" i="12"/>
  <c r="AD1060" i="12"/>
  <c r="AD1061" i="12"/>
  <c r="AD1062" i="12"/>
  <c r="AD1063" i="12"/>
  <c r="AD1064" i="12"/>
  <c r="AD1065" i="12"/>
  <c r="AD1066" i="12"/>
  <c r="AD1067" i="12"/>
  <c r="AD1068" i="12"/>
  <c r="AD1069" i="12"/>
  <c r="AD1070" i="12"/>
  <c r="AD1071" i="12"/>
  <c r="AD1072" i="12"/>
  <c r="AD1073" i="12"/>
  <c r="AD1074" i="12"/>
  <c r="AD1075" i="12"/>
  <c r="AD1076" i="12"/>
  <c r="AD1077" i="12"/>
  <c r="AD1078" i="12"/>
  <c r="AD1079" i="12"/>
  <c r="AD1080" i="12"/>
  <c r="AD1081" i="12"/>
  <c r="AD1082" i="12"/>
  <c r="AD1083" i="12"/>
  <c r="AD1084" i="12"/>
  <c r="AD1085" i="12"/>
  <c r="AD1086" i="12"/>
  <c r="AD1087" i="12"/>
  <c r="AD1088" i="12"/>
  <c r="AD1089" i="12"/>
  <c r="AD1090" i="12"/>
  <c r="AD1091" i="12"/>
  <c r="AD1092" i="12"/>
  <c r="AD1093" i="12"/>
  <c r="AD1094" i="12"/>
  <c r="AD1095" i="12"/>
  <c r="AD1096" i="12"/>
  <c r="AD1097" i="12"/>
  <c r="AD1098" i="12"/>
  <c r="AD1099" i="12"/>
  <c r="AD1100" i="12"/>
  <c r="AD1101" i="12"/>
  <c r="AD1102" i="12"/>
  <c r="AD1103" i="12"/>
  <c r="AD1104" i="12"/>
  <c r="AD1105" i="12"/>
  <c r="AD1106" i="12"/>
  <c r="AD1107" i="12"/>
  <c r="AD1108" i="12"/>
  <c r="AD1109" i="12"/>
  <c r="AD1110" i="12"/>
  <c r="AD1111" i="12"/>
  <c r="AD1112" i="12"/>
  <c r="AD1113" i="12"/>
  <c r="AD1114" i="12"/>
  <c r="AD1115" i="12"/>
  <c r="AD1116" i="12"/>
  <c r="AD1117" i="12"/>
  <c r="AD1118" i="12"/>
  <c r="AD1119" i="12"/>
  <c r="AD1120" i="12"/>
  <c r="AD1121" i="12"/>
  <c r="AD1122" i="12"/>
  <c r="AD1123" i="12"/>
  <c r="AD1124" i="12"/>
  <c r="AD1125" i="12"/>
  <c r="AD1126" i="12"/>
  <c r="AD1127" i="12"/>
  <c r="AD1128" i="12"/>
  <c r="AD1129" i="12"/>
  <c r="AD1130" i="12"/>
  <c r="AD1131" i="12"/>
  <c r="AD1132" i="12"/>
  <c r="AD1133" i="12"/>
  <c r="AD1134" i="12"/>
  <c r="AD1135" i="12"/>
  <c r="AD1136" i="12"/>
  <c r="AD1137" i="12"/>
  <c r="AD1138" i="12"/>
  <c r="AD1139" i="12"/>
  <c r="AD1140" i="12"/>
  <c r="AD1141" i="12"/>
  <c r="AD1142" i="12"/>
  <c r="AD1143" i="12"/>
  <c r="AD1144" i="12"/>
  <c r="AD1145" i="12"/>
  <c r="AD1146" i="12"/>
  <c r="AD1147" i="12"/>
  <c r="AD1148" i="12"/>
  <c r="AD1149" i="12"/>
  <c r="AD1150" i="12"/>
  <c r="AD1151" i="12"/>
  <c r="AD1152" i="12"/>
  <c r="AD1153" i="12"/>
  <c r="AD1154" i="12"/>
  <c r="AD1155" i="12"/>
  <c r="AD1156" i="12"/>
  <c r="AD1157" i="12"/>
  <c r="AD1158" i="12"/>
  <c r="AD1159" i="12"/>
  <c r="AD1160" i="12"/>
  <c r="AD1161" i="12"/>
  <c r="AD1162" i="12"/>
  <c r="AD1163" i="12"/>
  <c r="AD1164" i="12"/>
  <c r="AD1165" i="12"/>
  <c r="AD1166" i="12"/>
  <c r="AD1167" i="12"/>
  <c r="AD1168" i="12"/>
  <c r="AD1169" i="12"/>
  <c r="AD1170" i="12"/>
  <c r="AD1171" i="12"/>
  <c r="AD1172" i="12"/>
  <c r="AD1173" i="12"/>
  <c r="AD1174" i="12"/>
  <c r="AD1175" i="12"/>
  <c r="AD1176" i="12"/>
  <c r="AD1177" i="12"/>
  <c r="AD1178" i="12"/>
  <c r="AD1179" i="12"/>
  <c r="AD1180" i="12"/>
  <c r="AD1181" i="12"/>
  <c r="AD1182" i="12"/>
  <c r="AD1183" i="12"/>
  <c r="AD1184" i="12"/>
  <c r="AD1185" i="12"/>
  <c r="AD1186" i="12"/>
  <c r="AD1187" i="12"/>
  <c r="AD1188" i="12"/>
  <c r="AD1189" i="12"/>
  <c r="AD1190" i="12"/>
  <c r="AD1191" i="12"/>
  <c r="AD1192" i="12"/>
  <c r="AD1193" i="12"/>
  <c r="AD1194" i="12"/>
  <c r="AD1195" i="12"/>
  <c r="AD1196" i="12"/>
  <c r="AD1197" i="12"/>
  <c r="AD1198" i="12"/>
  <c r="AD1199" i="12"/>
  <c r="AD1200" i="12"/>
  <c r="AD1201" i="12"/>
  <c r="AD1202" i="12"/>
  <c r="AD1203" i="12"/>
  <c r="AD1204" i="12"/>
  <c r="AD1205" i="12"/>
  <c r="AD1206" i="12"/>
  <c r="AD1207" i="12"/>
  <c r="AD1208" i="12"/>
  <c r="AD1209" i="12"/>
  <c r="AD1210" i="12"/>
  <c r="AD1211" i="12"/>
  <c r="AD1212" i="12"/>
  <c r="AD1213" i="12"/>
  <c r="AD1214" i="12"/>
  <c r="AD1215" i="12"/>
  <c r="AD1216" i="12"/>
  <c r="AD1217" i="12"/>
  <c r="AD1218" i="12"/>
  <c r="AD1219" i="12"/>
  <c r="AD1220" i="12"/>
  <c r="AD1221" i="12"/>
  <c r="AD1222" i="12"/>
  <c r="AD1223" i="12"/>
  <c r="AD1224" i="12"/>
  <c r="AD1225" i="12"/>
  <c r="AD1226" i="12"/>
  <c r="AD1227" i="12"/>
  <c r="AD1228" i="12"/>
  <c r="AD1229" i="12"/>
  <c r="AD1230" i="12"/>
  <c r="AD1231" i="12"/>
  <c r="AD1232" i="12"/>
  <c r="AD1233" i="12"/>
  <c r="AD1234" i="12"/>
  <c r="AD1235" i="12"/>
  <c r="AD1236" i="12"/>
  <c r="AD1237" i="12"/>
  <c r="AD1238" i="12"/>
  <c r="AD1239" i="12"/>
  <c r="AD1240" i="12"/>
  <c r="AD1241" i="12"/>
  <c r="AD1242" i="12"/>
  <c r="AD1243" i="12"/>
  <c r="AD1244" i="12"/>
  <c r="AD1245" i="12"/>
  <c r="AD1246" i="12"/>
  <c r="AD1247" i="12"/>
  <c r="AD1248" i="12"/>
  <c r="AD1249" i="12"/>
  <c r="AD1250" i="12"/>
  <c r="AD1251" i="12"/>
  <c r="AD1252" i="12"/>
  <c r="AD1253" i="12"/>
  <c r="AD1254" i="12"/>
  <c r="AD1255" i="12"/>
  <c r="AD1256" i="12"/>
  <c r="AD1257" i="12"/>
  <c r="AD1258" i="12"/>
  <c r="AD1259" i="12"/>
  <c r="AD1260" i="12"/>
  <c r="AD1261" i="12"/>
  <c r="AD1262" i="12"/>
  <c r="AD1263" i="12"/>
  <c r="AD1264" i="12"/>
  <c r="AD1265" i="12"/>
  <c r="AD1266" i="12"/>
  <c r="AD1267" i="12"/>
  <c r="AD1268" i="12"/>
  <c r="AD1269" i="12"/>
  <c r="AD1270" i="12"/>
  <c r="AD1271" i="12"/>
  <c r="AD1272" i="12"/>
  <c r="AD1273" i="12"/>
  <c r="AD1274" i="12"/>
  <c r="AD1275" i="12"/>
  <c r="AD1276" i="12"/>
  <c r="AD1277" i="12"/>
  <c r="AD1278" i="12"/>
  <c r="AD1279" i="12"/>
  <c r="AD1280" i="12"/>
  <c r="AD1281" i="12"/>
  <c r="AD1282" i="12"/>
  <c r="AD1283" i="12"/>
  <c r="AD1284" i="12"/>
  <c r="AD1285" i="12"/>
  <c r="AD1286" i="12"/>
  <c r="AD1287" i="12"/>
  <c r="AD1288" i="12"/>
  <c r="AD1289" i="12"/>
  <c r="AD1290" i="12"/>
  <c r="AD1291" i="12"/>
  <c r="AD1292" i="12"/>
  <c r="AD1293" i="12"/>
  <c r="AD1294" i="12"/>
  <c r="AD1295" i="12"/>
  <c r="AD1296" i="12"/>
  <c r="AD1297" i="12"/>
  <c r="AD1298" i="12"/>
  <c r="AD1299" i="12"/>
  <c r="AD1300" i="12"/>
  <c r="AD1301" i="12"/>
  <c r="AD1302" i="12"/>
  <c r="AD1303" i="12"/>
  <c r="AD1304" i="12"/>
  <c r="AD1305" i="12"/>
  <c r="AD1306" i="12"/>
  <c r="AD1307" i="12"/>
  <c r="AD1308" i="12"/>
  <c r="AD1309" i="12"/>
  <c r="AD1310" i="12"/>
  <c r="AD1311" i="12"/>
  <c r="AD1312" i="12"/>
  <c r="AD1313" i="12"/>
  <c r="AD1314" i="12"/>
  <c r="AD1315" i="12"/>
  <c r="AD1316" i="12"/>
  <c r="AD1317" i="12"/>
  <c r="AD1318" i="12"/>
  <c r="AD1319" i="12"/>
  <c r="AD1320" i="12"/>
  <c r="AD1321" i="12"/>
  <c r="AD1322" i="12"/>
  <c r="AD1323" i="12"/>
  <c r="AD1324" i="12"/>
  <c r="AD1325" i="12"/>
  <c r="AD1326" i="12"/>
  <c r="AD1327" i="12"/>
  <c r="AD1328" i="12"/>
  <c r="AD1329" i="12"/>
  <c r="AD1330" i="12"/>
  <c r="AD1331" i="12"/>
  <c r="AD1332" i="12"/>
  <c r="AD1333" i="12"/>
  <c r="AD1334" i="12"/>
  <c r="AD1335" i="12"/>
  <c r="AD1336" i="12"/>
  <c r="AD1337" i="12"/>
  <c r="AD1338" i="12"/>
  <c r="AD1339" i="12"/>
  <c r="AD1340" i="12"/>
  <c r="AD1341" i="12"/>
  <c r="AD1342" i="12"/>
  <c r="AD1343" i="12"/>
  <c r="AD1344" i="12"/>
  <c r="AD1345" i="12"/>
  <c r="AD1346" i="12"/>
  <c r="AD1347" i="12"/>
  <c r="AD1348" i="12"/>
  <c r="AD1349" i="12"/>
  <c r="AD1350" i="12"/>
  <c r="AD1351" i="12"/>
  <c r="AD1352" i="12"/>
  <c r="AD1353" i="12"/>
  <c r="AD1354" i="12"/>
  <c r="AD1355" i="12"/>
  <c r="AD1356" i="12"/>
  <c r="AD1357" i="12"/>
  <c r="AD1358" i="12"/>
  <c r="AD1359" i="12"/>
  <c r="AD1360" i="12"/>
  <c r="AD1361" i="12"/>
  <c r="AD1362" i="12"/>
  <c r="AD1363" i="12"/>
  <c r="AD1364" i="12"/>
  <c r="AD1365" i="12"/>
  <c r="AD1366" i="12"/>
  <c r="AD1367" i="12"/>
  <c r="AD1368" i="12"/>
  <c r="AD1369" i="12"/>
  <c r="AD1370" i="12"/>
  <c r="AD1371" i="12"/>
  <c r="AD1372" i="12"/>
  <c r="AD1373" i="12"/>
  <c r="AD1374" i="12"/>
  <c r="AD1375" i="12"/>
  <c r="AD1376" i="12"/>
  <c r="AD1377" i="12"/>
  <c r="AD1378" i="12"/>
  <c r="AD1379" i="12"/>
  <c r="AD1380" i="12"/>
  <c r="AD1381" i="12"/>
  <c r="AD1382" i="12"/>
  <c r="AD1383" i="12"/>
  <c r="AD1384" i="12"/>
  <c r="AD1385" i="12"/>
  <c r="AD1386" i="12"/>
  <c r="AD1387" i="12"/>
  <c r="AD1388" i="12"/>
  <c r="AD1389" i="12"/>
  <c r="AD1390" i="12"/>
  <c r="AD1391" i="12"/>
  <c r="AD1392" i="12"/>
  <c r="AD1393" i="12"/>
  <c r="AD1394" i="12"/>
  <c r="AD1395" i="12"/>
  <c r="AD1396" i="12"/>
  <c r="AD1397" i="12"/>
  <c r="AD1398" i="12"/>
  <c r="AD1399" i="12"/>
  <c r="AD1400" i="12"/>
  <c r="AD1401" i="12"/>
  <c r="AD1402" i="12"/>
  <c r="AD1403" i="12"/>
  <c r="AD1404" i="12"/>
  <c r="AD1405" i="12"/>
  <c r="AD1406" i="12"/>
  <c r="AD1407" i="12"/>
  <c r="AD1408" i="12"/>
  <c r="AD1409" i="12"/>
  <c r="AD1410" i="12"/>
  <c r="AD1411" i="12"/>
  <c r="AD1412" i="12"/>
  <c r="AD1413" i="12"/>
  <c r="AD1414" i="12"/>
  <c r="AD1415" i="12"/>
  <c r="AD1416" i="12"/>
  <c r="AD1417" i="12"/>
  <c r="AD1418" i="12"/>
  <c r="AD1419" i="12"/>
  <c r="AD1420" i="12"/>
  <c r="AD1421" i="12"/>
  <c r="AD1422" i="12"/>
  <c r="AD1423" i="12"/>
  <c r="AD1424" i="12"/>
  <c r="AD1425" i="12"/>
  <c r="AD1426" i="12"/>
  <c r="AD1427" i="12"/>
  <c r="AD1428" i="12"/>
  <c r="AD1429" i="12"/>
  <c r="AD1430" i="12"/>
  <c r="AD1431" i="12"/>
  <c r="AD1432" i="12"/>
  <c r="AD1433" i="12"/>
  <c r="AD1434" i="12"/>
  <c r="AD1435" i="12"/>
  <c r="AD1436" i="12"/>
  <c r="AD1437" i="12"/>
  <c r="AD1438" i="12"/>
  <c r="AD1439" i="12"/>
  <c r="AD1440" i="12"/>
  <c r="AD1441" i="12"/>
  <c r="AD1442" i="12"/>
  <c r="AD1443" i="12"/>
  <c r="AD1444" i="12"/>
  <c r="AD1445" i="12"/>
  <c r="AD1446" i="12"/>
  <c r="AD1447" i="12"/>
  <c r="AD1448" i="12"/>
  <c r="AD1449" i="12"/>
  <c r="AD1450" i="12"/>
  <c r="AD1451" i="12"/>
  <c r="AD1452" i="12"/>
  <c r="AD1453" i="12"/>
  <c r="AD1454" i="12"/>
  <c r="AD1455" i="12"/>
  <c r="AD1456" i="12"/>
  <c r="AD1457" i="12"/>
  <c r="AD1458" i="12"/>
  <c r="AD1459" i="12"/>
  <c r="AD1460" i="12"/>
  <c r="AD1461" i="12"/>
  <c r="AD1462" i="12"/>
  <c r="AD1463" i="12"/>
  <c r="AD1464" i="12"/>
  <c r="AD1465" i="12"/>
  <c r="AD1466" i="12"/>
  <c r="AD1467" i="12"/>
  <c r="AD1468" i="12"/>
  <c r="AD1469" i="12"/>
  <c r="AD1470" i="12"/>
  <c r="AD1471" i="12"/>
  <c r="AD1472" i="12"/>
  <c r="AD1473" i="12"/>
  <c r="AD1474" i="12"/>
  <c r="AD1475" i="12"/>
  <c r="AD1476" i="12"/>
  <c r="AD1477" i="12"/>
  <c r="AD1478" i="12"/>
  <c r="AD1479" i="12"/>
  <c r="AD1480" i="12"/>
  <c r="AD1481" i="12"/>
  <c r="AD1482" i="12"/>
  <c r="AD1483" i="12"/>
  <c r="AD1484" i="12"/>
  <c r="AD1485" i="12"/>
  <c r="AD1486" i="12"/>
  <c r="AD1487" i="12"/>
  <c r="AD1488" i="12"/>
  <c r="AD1489" i="12"/>
  <c r="AD1490" i="12"/>
  <c r="AD1491" i="12"/>
  <c r="AD1492" i="12"/>
  <c r="AD1493" i="12"/>
  <c r="AD1494" i="12"/>
  <c r="AD1495" i="12"/>
  <c r="AD1496" i="12"/>
  <c r="AD1497" i="12"/>
  <c r="AD1498" i="12"/>
  <c r="AD1499" i="12"/>
  <c r="AD1500" i="12"/>
  <c r="AD1501" i="12"/>
  <c r="AD1502" i="12"/>
  <c r="AD1503" i="12"/>
  <c r="AD1504" i="12"/>
  <c r="AD1505" i="12"/>
  <c r="AD1506" i="12"/>
  <c r="AD1507" i="12"/>
  <c r="AD1508" i="12"/>
  <c r="AD1509" i="12"/>
  <c r="AD1510" i="12"/>
  <c r="AD1511" i="12"/>
  <c r="AD1512" i="12"/>
  <c r="AD1513" i="12"/>
  <c r="AD1514" i="12"/>
  <c r="AD1515" i="12"/>
  <c r="AD1516" i="12"/>
  <c r="AD1517" i="12"/>
  <c r="AD1518" i="12"/>
  <c r="AD1519" i="12"/>
  <c r="AD1520" i="12"/>
  <c r="AD1521" i="12"/>
  <c r="AD1522" i="12"/>
  <c r="AD1523" i="12"/>
  <c r="AD1524" i="12"/>
  <c r="AD1525" i="12"/>
  <c r="AD1526" i="12"/>
  <c r="AD1527" i="12"/>
  <c r="AD1528" i="12"/>
  <c r="AD1529" i="12"/>
  <c r="AD1530" i="12"/>
  <c r="AD1531" i="12"/>
  <c r="AD1532" i="12"/>
  <c r="AD1533" i="12"/>
  <c r="AD1534" i="12"/>
  <c r="AD1535" i="12"/>
  <c r="AA568" i="12"/>
  <c r="AA569" i="12" s="1"/>
  <c r="AA570" i="12" s="1"/>
  <c r="AA571" i="12" s="1"/>
  <c r="AA572" i="12" s="1"/>
  <c r="AA573" i="12" s="1"/>
  <c r="AA574" i="12" s="1"/>
  <c r="AA575" i="12" s="1"/>
  <c r="AA576" i="12" s="1"/>
  <c r="AA577" i="12" s="1"/>
  <c r="AA578" i="12" s="1"/>
  <c r="AA579" i="12" s="1"/>
  <c r="AA580" i="12" s="1"/>
  <c r="AA581" i="12" s="1"/>
  <c r="AA582" i="12" s="1"/>
  <c r="AA583" i="12" s="1"/>
  <c r="AA584" i="12" s="1"/>
  <c r="AA585" i="12" s="1"/>
  <c r="AA586" i="12" s="1"/>
  <c r="AA587" i="12" s="1"/>
  <c r="AA588" i="12" s="1"/>
  <c r="AA589" i="12" s="1"/>
  <c r="AA590" i="12" s="1"/>
  <c r="AA591" i="12" s="1"/>
  <c r="AA592" i="12" s="1"/>
  <c r="AA593" i="12" s="1"/>
  <c r="AA594" i="12" s="1"/>
  <c r="AA595" i="12" s="1"/>
  <c r="AA596" i="12" s="1"/>
  <c r="AA597" i="12" s="1"/>
  <c r="AA598" i="12" s="1"/>
  <c r="AA599" i="12" s="1"/>
  <c r="AA600" i="12" s="1"/>
  <c r="AA601" i="12" s="1"/>
  <c r="AA602" i="12" s="1"/>
  <c r="AA603" i="12" s="1"/>
  <c r="AA604" i="12" s="1"/>
  <c r="AA605" i="12" s="1"/>
  <c r="AA606" i="12" s="1"/>
  <c r="AA607" i="12" s="1"/>
  <c r="AA608" i="12" s="1"/>
  <c r="AA609" i="12" s="1"/>
  <c r="AA610" i="12" s="1"/>
  <c r="AA611" i="12" s="1"/>
  <c r="AA612" i="12" s="1"/>
  <c r="AA613" i="12" s="1"/>
  <c r="AA614" i="12" s="1"/>
  <c r="AA615" i="12" s="1"/>
  <c r="AA616" i="12" s="1"/>
  <c r="AA617" i="12" s="1"/>
  <c r="AA618" i="12" s="1"/>
  <c r="AA619" i="12" s="1"/>
  <c r="AA620" i="12" s="1"/>
  <c r="AA621" i="12" s="1"/>
  <c r="AA622" i="12" s="1"/>
  <c r="AA623" i="12" s="1"/>
  <c r="AA624" i="12" s="1"/>
  <c r="AA625" i="12" s="1"/>
  <c r="AA626" i="12" s="1"/>
  <c r="AA627" i="12" s="1"/>
  <c r="AA628" i="12" s="1"/>
  <c r="AA629" i="12" s="1"/>
  <c r="AA630" i="12" s="1"/>
  <c r="AA631" i="12" s="1"/>
  <c r="AA632" i="12" s="1"/>
  <c r="AA633" i="12" s="1"/>
  <c r="AA634" i="12" s="1"/>
  <c r="AA635" i="12" s="1"/>
  <c r="AA636" i="12" s="1"/>
  <c r="AA637" i="12" s="1"/>
  <c r="AA638" i="12" s="1"/>
  <c r="AA639" i="12" s="1"/>
  <c r="AA640" i="12" s="1"/>
  <c r="AA641" i="12" s="1"/>
  <c r="AA642" i="12" s="1"/>
  <c r="AA643" i="12" s="1"/>
  <c r="AA644" i="12" s="1"/>
  <c r="AA645" i="12" s="1"/>
  <c r="AA646" i="12" s="1"/>
  <c r="AA647" i="12" s="1"/>
  <c r="AA648" i="12" s="1"/>
  <c r="AA649" i="12" s="1"/>
  <c r="AA650" i="12" s="1"/>
  <c r="AA651" i="12" s="1"/>
  <c r="AA652" i="12" s="1"/>
  <c r="AA653" i="12" s="1"/>
  <c r="AA654" i="12" s="1"/>
  <c r="AA655" i="12" s="1"/>
  <c r="AA656" i="12" s="1"/>
  <c r="AA657" i="12" s="1"/>
  <c r="AA658" i="12" s="1"/>
  <c r="AA659" i="12" s="1"/>
  <c r="AA660" i="12" s="1"/>
  <c r="AA661" i="12" s="1"/>
  <c r="AA662" i="12" s="1"/>
  <c r="AA663" i="12" s="1"/>
  <c r="AA664" i="12" s="1"/>
  <c r="AA665" i="12" s="1"/>
  <c r="AA666" i="12" s="1"/>
  <c r="AA667" i="12" s="1"/>
  <c r="AA668" i="12" s="1"/>
  <c r="AA669" i="12" s="1"/>
  <c r="AA670" i="12" s="1"/>
  <c r="AA671" i="12" s="1"/>
  <c r="AA672" i="12" s="1"/>
  <c r="AA673" i="12" s="1"/>
  <c r="AA674" i="12" s="1"/>
  <c r="AA675" i="12" s="1"/>
  <c r="AA676" i="12" s="1"/>
  <c r="AA677" i="12" s="1"/>
  <c r="AA678" i="12" s="1"/>
  <c r="AA679" i="12" s="1"/>
  <c r="AA680" i="12" s="1"/>
  <c r="AA681" i="12" s="1"/>
  <c r="AA682" i="12" s="1"/>
  <c r="AA683" i="12" s="1"/>
  <c r="AA684" i="12" s="1"/>
  <c r="AA685" i="12" s="1"/>
  <c r="AA686" i="12" s="1"/>
  <c r="AA687" i="12" s="1"/>
  <c r="AA688" i="12" s="1"/>
  <c r="AA689" i="12" s="1"/>
  <c r="AA690" i="12" s="1"/>
  <c r="AA691" i="12" s="1"/>
  <c r="AA692" i="12" s="1"/>
  <c r="AA693" i="12" s="1"/>
  <c r="AA694" i="12" s="1"/>
  <c r="AA695" i="12" s="1"/>
  <c r="AA696" i="12" s="1"/>
  <c r="AA697" i="12" s="1"/>
  <c r="AA698" i="12" s="1"/>
  <c r="AA699" i="12" s="1"/>
  <c r="AA700" i="12" s="1"/>
  <c r="AA701" i="12" s="1"/>
  <c r="AA702" i="12" s="1"/>
  <c r="AA703" i="12" s="1"/>
  <c r="AA704" i="12" s="1"/>
  <c r="AA705" i="12" s="1"/>
  <c r="AA706" i="12" s="1"/>
  <c r="AA707" i="12" s="1"/>
  <c r="AA708" i="12" s="1"/>
  <c r="AA709" i="12" s="1"/>
  <c r="AA710" i="12" s="1"/>
  <c r="AA711" i="12" s="1"/>
  <c r="AA712" i="12" s="1"/>
  <c r="AA713" i="12" s="1"/>
  <c r="AA714" i="12" s="1"/>
  <c r="AA715" i="12" s="1"/>
  <c r="AA716" i="12" s="1"/>
  <c r="AA717" i="12" s="1"/>
  <c r="AA718" i="12" s="1"/>
  <c r="AA719" i="12" s="1"/>
  <c r="AA720" i="12" s="1"/>
  <c r="AA721" i="12" s="1"/>
  <c r="AA722" i="12" s="1"/>
  <c r="AA723" i="12" s="1"/>
  <c r="AA724" i="12" s="1"/>
  <c r="AA725" i="12" s="1"/>
  <c r="AA726" i="12" s="1"/>
  <c r="AA727" i="12" s="1"/>
  <c r="AA728" i="12" s="1"/>
  <c r="AA729" i="12" s="1"/>
  <c r="AA730" i="12" s="1"/>
  <c r="AA731" i="12" s="1"/>
  <c r="AA732" i="12" s="1"/>
  <c r="AA733" i="12" s="1"/>
  <c r="AA734" i="12" s="1"/>
  <c r="AA735" i="12" s="1"/>
  <c r="AA736" i="12" s="1"/>
  <c r="AA737" i="12" s="1"/>
  <c r="AA738" i="12" s="1"/>
  <c r="AA739" i="12" s="1"/>
  <c r="AA740" i="12" s="1"/>
  <c r="AA741" i="12" s="1"/>
  <c r="AA742" i="12" s="1"/>
  <c r="AA743" i="12" s="1"/>
  <c r="AA744" i="12" s="1"/>
  <c r="AA745" i="12" s="1"/>
  <c r="AA746" i="12" s="1"/>
  <c r="AA747" i="12" s="1"/>
  <c r="AA748" i="12" s="1"/>
  <c r="AA749" i="12" s="1"/>
  <c r="AA750" i="12" s="1"/>
  <c r="AA751" i="12" s="1"/>
  <c r="AA752" i="12" s="1"/>
  <c r="AA753" i="12" s="1"/>
  <c r="AA754" i="12" s="1"/>
  <c r="AA755" i="12" s="1"/>
  <c r="AA756" i="12" s="1"/>
  <c r="AA757" i="12" s="1"/>
  <c r="AA758" i="12" s="1"/>
  <c r="AA759" i="12" s="1"/>
  <c r="AA760" i="12" s="1"/>
  <c r="AA761" i="12" s="1"/>
  <c r="AA762" i="12" s="1"/>
  <c r="AA763" i="12" s="1"/>
  <c r="AA764" i="12" s="1"/>
  <c r="AA765" i="12" s="1"/>
  <c r="AA766" i="12" s="1"/>
  <c r="AA767" i="12" s="1"/>
  <c r="AA768" i="12" s="1"/>
  <c r="AA769" i="12" s="1"/>
  <c r="AA770" i="12" s="1"/>
  <c r="AA771" i="12" s="1"/>
  <c r="AA772" i="12" s="1"/>
  <c r="AA773" i="12" s="1"/>
  <c r="AA774" i="12" s="1"/>
  <c r="AA775" i="12" s="1"/>
  <c r="AA776" i="12" s="1"/>
  <c r="AA777" i="12" s="1"/>
  <c r="AA778" i="12" s="1"/>
  <c r="AA779" i="12" s="1"/>
  <c r="AA780" i="12" s="1"/>
  <c r="AA781" i="12" s="1"/>
  <c r="AA782" i="12" s="1"/>
  <c r="AA783" i="12" s="1"/>
  <c r="AA784" i="12" s="1"/>
  <c r="AA785" i="12" s="1"/>
  <c r="AA786" i="12" s="1"/>
  <c r="AA787" i="12" s="1"/>
  <c r="AA788" i="12" s="1"/>
  <c r="AA789" i="12" s="1"/>
  <c r="AA790" i="12" s="1"/>
  <c r="AA791" i="12" s="1"/>
  <c r="AA792" i="12" s="1"/>
  <c r="AA793" i="12" s="1"/>
  <c r="AA794" i="12" s="1"/>
  <c r="AA795" i="12" s="1"/>
  <c r="AA796" i="12" s="1"/>
  <c r="AA797" i="12" s="1"/>
  <c r="AA798" i="12" s="1"/>
  <c r="AA799" i="12" s="1"/>
  <c r="AA800" i="12" s="1"/>
  <c r="AA801" i="12" s="1"/>
  <c r="AA802" i="12" s="1"/>
  <c r="AA803" i="12" s="1"/>
  <c r="AA804" i="12" s="1"/>
  <c r="AA805" i="12" s="1"/>
  <c r="AA806" i="12" s="1"/>
  <c r="AA807" i="12" s="1"/>
  <c r="AA808" i="12" s="1"/>
  <c r="AA809" i="12" s="1"/>
  <c r="AA810" i="12" s="1"/>
  <c r="AA811" i="12" s="1"/>
  <c r="AA812" i="12" s="1"/>
  <c r="AA813" i="12" s="1"/>
  <c r="AA814" i="12" s="1"/>
  <c r="AA815" i="12" s="1"/>
  <c r="AA816" i="12" s="1"/>
  <c r="AA817" i="12" s="1"/>
  <c r="AA818" i="12" s="1"/>
  <c r="AA819" i="12" s="1"/>
  <c r="AA820" i="12" s="1"/>
  <c r="AA821" i="12" s="1"/>
  <c r="AA822" i="12" s="1"/>
  <c r="AA823" i="12" s="1"/>
  <c r="AA824" i="12" s="1"/>
  <c r="AA825" i="12" s="1"/>
  <c r="AA826" i="12" s="1"/>
  <c r="AA827" i="12" s="1"/>
  <c r="AA828" i="12" s="1"/>
  <c r="AA829" i="12" s="1"/>
  <c r="AA830" i="12" s="1"/>
  <c r="AA831" i="12" s="1"/>
  <c r="AA832" i="12" s="1"/>
  <c r="AA833" i="12" s="1"/>
  <c r="AA834" i="12" s="1"/>
  <c r="AA835" i="12" s="1"/>
  <c r="AA836" i="12" s="1"/>
  <c r="AA837" i="12" s="1"/>
  <c r="AA838" i="12" s="1"/>
  <c r="AA839" i="12" s="1"/>
  <c r="AA840" i="12" s="1"/>
  <c r="AA841" i="12" s="1"/>
  <c r="AA842" i="12" s="1"/>
  <c r="AA843" i="12" s="1"/>
  <c r="AA844" i="12" s="1"/>
  <c r="AA845" i="12" s="1"/>
  <c r="AA846" i="12" s="1"/>
  <c r="AA847" i="12" s="1"/>
  <c r="AA848" i="12" s="1"/>
  <c r="AA849" i="12" s="1"/>
  <c r="AA850" i="12" s="1"/>
  <c r="AA851" i="12" s="1"/>
  <c r="AA852" i="12" s="1"/>
  <c r="AA853" i="12" s="1"/>
  <c r="AA854" i="12" s="1"/>
  <c r="AA855" i="12" s="1"/>
  <c r="AA856" i="12" s="1"/>
  <c r="AA857" i="12" s="1"/>
  <c r="AA858" i="12" s="1"/>
  <c r="AA859" i="12" s="1"/>
  <c r="AA860" i="12" s="1"/>
  <c r="AA861" i="12" s="1"/>
  <c r="AA862" i="12" s="1"/>
  <c r="AA863" i="12" s="1"/>
  <c r="AA864" i="12" s="1"/>
  <c r="AA865" i="12" s="1"/>
  <c r="AA866" i="12" s="1"/>
  <c r="AA867" i="12" s="1"/>
  <c r="AA868" i="12" s="1"/>
  <c r="AA869" i="12" s="1"/>
  <c r="AA870" i="12" s="1"/>
  <c r="AA871" i="12" s="1"/>
  <c r="AA872" i="12" s="1"/>
  <c r="AA873" i="12" s="1"/>
  <c r="AA874" i="12" s="1"/>
  <c r="AA875" i="12" s="1"/>
  <c r="AA876" i="12" s="1"/>
  <c r="AA877" i="12" s="1"/>
  <c r="AA878" i="12" s="1"/>
  <c r="AA879" i="12" s="1"/>
  <c r="AA880" i="12" s="1"/>
  <c r="AA881" i="12" s="1"/>
  <c r="AA882" i="12" s="1"/>
  <c r="AA883" i="12" s="1"/>
  <c r="AA884" i="12" s="1"/>
  <c r="AA885" i="12" s="1"/>
  <c r="AA886" i="12" s="1"/>
  <c r="AA887" i="12" s="1"/>
  <c r="AA888" i="12" s="1"/>
  <c r="AA889" i="12" s="1"/>
  <c r="AA890" i="12" s="1"/>
  <c r="AA891" i="12" s="1"/>
  <c r="AA892" i="12" s="1"/>
  <c r="AA893" i="12" s="1"/>
  <c r="AA894" i="12" s="1"/>
  <c r="AA895" i="12" s="1"/>
  <c r="AA896" i="12" s="1"/>
  <c r="AA897" i="12" s="1"/>
  <c r="AA898" i="12" s="1"/>
  <c r="AA899" i="12" s="1"/>
  <c r="AA900" i="12" s="1"/>
  <c r="AA901" i="12" s="1"/>
  <c r="AA902" i="12" s="1"/>
  <c r="AA903" i="12" s="1"/>
  <c r="AA904" i="12" s="1"/>
  <c r="AA905" i="12" s="1"/>
  <c r="AA906" i="12" s="1"/>
  <c r="AA907" i="12" s="1"/>
  <c r="AA908" i="12" s="1"/>
  <c r="AA909" i="12" s="1"/>
  <c r="AA910" i="12" s="1"/>
  <c r="AA911" i="12" s="1"/>
  <c r="AA912" i="12" s="1"/>
  <c r="AA913" i="12" s="1"/>
  <c r="AA914" i="12" s="1"/>
  <c r="AA915" i="12" s="1"/>
  <c r="AA916" i="12" s="1"/>
  <c r="AA917" i="12" s="1"/>
  <c r="AA918" i="12" s="1"/>
  <c r="AA919" i="12" s="1"/>
  <c r="AA920" i="12" s="1"/>
  <c r="AA921" i="12" s="1"/>
  <c r="AA922" i="12" s="1"/>
  <c r="AA923" i="12" s="1"/>
  <c r="AA924" i="12" s="1"/>
  <c r="AA925" i="12" s="1"/>
  <c r="AA926" i="12" s="1"/>
  <c r="AA927" i="12" s="1"/>
  <c r="AA928" i="12" s="1"/>
  <c r="AA929" i="12" s="1"/>
  <c r="AA930" i="12" s="1"/>
  <c r="AA931" i="12" s="1"/>
  <c r="AA932" i="12" s="1"/>
  <c r="AA933" i="12" s="1"/>
  <c r="AA934" i="12" s="1"/>
  <c r="AA935" i="12" s="1"/>
  <c r="AA936" i="12" s="1"/>
  <c r="AA937" i="12" s="1"/>
  <c r="AA938" i="12" s="1"/>
  <c r="AA939" i="12" s="1"/>
  <c r="AA940" i="12" s="1"/>
  <c r="AA941" i="12" s="1"/>
  <c r="AA942" i="12" s="1"/>
  <c r="AA943" i="12" s="1"/>
  <c r="AA944" i="12" s="1"/>
  <c r="AA945" i="12" s="1"/>
  <c r="AA946" i="12" s="1"/>
  <c r="AA947" i="12" s="1"/>
  <c r="AA948" i="12" s="1"/>
  <c r="AA949" i="12" s="1"/>
  <c r="AA950" i="12" s="1"/>
  <c r="AA951" i="12" s="1"/>
  <c r="AA952" i="12" s="1"/>
  <c r="AA953" i="12" s="1"/>
  <c r="AA954" i="12" s="1"/>
  <c r="AA955" i="12" s="1"/>
  <c r="AA956" i="12" s="1"/>
  <c r="AA957" i="12" s="1"/>
  <c r="AA958" i="12" s="1"/>
  <c r="AA959" i="12" s="1"/>
  <c r="AA960" i="12" s="1"/>
  <c r="AA961" i="12" s="1"/>
  <c r="AA962" i="12" s="1"/>
  <c r="AA963" i="12" s="1"/>
  <c r="AA964" i="12" s="1"/>
  <c r="AA965" i="12" s="1"/>
  <c r="AA966" i="12" s="1"/>
  <c r="AA967" i="12" s="1"/>
  <c r="AA968" i="12" s="1"/>
  <c r="AA969" i="12" s="1"/>
  <c r="AA970" i="12" s="1"/>
  <c r="AA971" i="12" s="1"/>
  <c r="AA972" i="12" s="1"/>
  <c r="AA973" i="12" s="1"/>
  <c r="AA974" i="12" s="1"/>
  <c r="AA975" i="12" s="1"/>
  <c r="AA976" i="12" s="1"/>
  <c r="AA977" i="12" s="1"/>
  <c r="AA978" i="12" s="1"/>
  <c r="AA979" i="12" s="1"/>
  <c r="AA980" i="12" s="1"/>
  <c r="AA981" i="12" s="1"/>
  <c r="AA982" i="12" s="1"/>
  <c r="AA983" i="12" s="1"/>
  <c r="AA984" i="12" s="1"/>
  <c r="AA985" i="12" s="1"/>
  <c r="AA986" i="12" s="1"/>
  <c r="AA987" i="12" s="1"/>
  <c r="AA988" i="12" s="1"/>
  <c r="AA989" i="12" s="1"/>
  <c r="AA990" i="12" s="1"/>
  <c r="AA991" i="12" s="1"/>
  <c r="AA992" i="12" s="1"/>
  <c r="AA993" i="12" s="1"/>
  <c r="AA994" i="12" s="1"/>
  <c r="AA995" i="12" s="1"/>
  <c r="AA996" i="12" s="1"/>
  <c r="AA997" i="12" s="1"/>
  <c r="AA998" i="12" s="1"/>
  <c r="AA999" i="12" s="1"/>
  <c r="AA1000" i="12" s="1"/>
  <c r="AA1001" i="12" s="1"/>
  <c r="AA1002" i="12" s="1"/>
  <c r="AA1003" i="12" s="1"/>
  <c r="AA1004" i="12" s="1"/>
  <c r="AA1005" i="12" s="1"/>
  <c r="AA1006" i="12" s="1"/>
  <c r="AA1007" i="12" s="1"/>
  <c r="AA1008" i="12" s="1"/>
  <c r="AA1009" i="12" s="1"/>
  <c r="AA1010" i="12" s="1"/>
  <c r="AA1011" i="12" s="1"/>
  <c r="AA1012" i="12" s="1"/>
  <c r="AA1013" i="12" s="1"/>
  <c r="AA1014" i="12" s="1"/>
  <c r="AA1015" i="12" s="1"/>
  <c r="AA1016" i="12" s="1"/>
  <c r="AA1017" i="12" s="1"/>
  <c r="AA1018" i="12" s="1"/>
  <c r="AA1019" i="12" s="1"/>
  <c r="AA1020" i="12" s="1"/>
  <c r="AA1021" i="12" s="1"/>
  <c r="AA1022" i="12" s="1"/>
  <c r="AA1023" i="12" s="1"/>
  <c r="AA1024" i="12" s="1"/>
  <c r="AA1025" i="12" s="1"/>
  <c r="AA1026" i="12" s="1"/>
  <c r="AA1027" i="12" s="1"/>
  <c r="AA1028" i="12" s="1"/>
  <c r="AA1029" i="12" s="1"/>
  <c r="AA1030" i="12" s="1"/>
  <c r="AA1031" i="12" s="1"/>
  <c r="AA1032" i="12" s="1"/>
  <c r="AA1033" i="12" s="1"/>
  <c r="AA1034" i="12" s="1"/>
  <c r="AA1035" i="12" s="1"/>
  <c r="AA1036" i="12" s="1"/>
  <c r="AA1037" i="12" s="1"/>
  <c r="AA1038" i="12" s="1"/>
  <c r="AA1039" i="12" s="1"/>
  <c r="AA1040" i="12" s="1"/>
  <c r="AA1041" i="12" s="1"/>
  <c r="AA1042" i="12" s="1"/>
  <c r="AA1043" i="12" s="1"/>
  <c r="AA1044" i="12" s="1"/>
  <c r="AA1045" i="12" s="1"/>
  <c r="AA1046" i="12" s="1"/>
  <c r="AA1047" i="12" s="1"/>
  <c r="AA1048" i="12" s="1"/>
  <c r="AA1049" i="12" s="1"/>
  <c r="AA1050" i="12" s="1"/>
  <c r="AA1051" i="12" s="1"/>
  <c r="AA1052" i="12" s="1"/>
  <c r="AA1053" i="12" s="1"/>
  <c r="AA1054" i="12" s="1"/>
  <c r="AA1055" i="12" s="1"/>
  <c r="AA1056" i="12" s="1"/>
  <c r="AA1057" i="12" s="1"/>
  <c r="AA1058" i="12" s="1"/>
  <c r="AA1059" i="12" s="1"/>
  <c r="AA1060" i="12" s="1"/>
  <c r="AA1061" i="12" s="1"/>
  <c r="AA1062" i="12" s="1"/>
  <c r="AA1063" i="12" s="1"/>
  <c r="AA1064" i="12" s="1"/>
  <c r="AA1065" i="12" s="1"/>
  <c r="AA1066" i="12" s="1"/>
  <c r="AA1067" i="12" s="1"/>
  <c r="AA1068" i="12" s="1"/>
  <c r="AA1069" i="12" s="1"/>
  <c r="AA1070" i="12" s="1"/>
  <c r="AA1071" i="12" s="1"/>
  <c r="AA1072" i="12" s="1"/>
  <c r="AA1073" i="12" s="1"/>
  <c r="AA1074" i="12" s="1"/>
  <c r="AA1075" i="12" s="1"/>
  <c r="AA1076" i="12" s="1"/>
  <c r="AA1077" i="12" s="1"/>
  <c r="AA1078" i="12" s="1"/>
  <c r="AA1079" i="12" s="1"/>
  <c r="AA1080" i="12" s="1"/>
  <c r="AA1081" i="12" s="1"/>
  <c r="AA1082" i="12" s="1"/>
  <c r="AA1083" i="12" s="1"/>
  <c r="AA1084" i="12" s="1"/>
  <c r="AA1085" i="12" s="1"/>
  <c r="AA1086" i="12" s="1"/>
  <c r="AA1087" i="12" s="1"/>
  <c r="AA1088" i="12" s="1"/>
  <c r="AA1089" i="12" s="1"/>
  <c r="AA1090" i="12" s="1"/>
  <c r="AA1091" i="12" s="1"/>
  <c r="AA1092" i="12" s="1"/>
  <c r="AA1093" i="12" s="1"/>
  <c r="AA1094" i="12" s="1"/>
  <c r="AA1095" i="12" s="1"/>
  <c r="AA1096" i="12" s="1"/>
  <c r="AA1097" i="12" s="1"/>
  <c r="AA1098" i="12" s="1"/>
  <c r="AA1099" i="12" s="1"/>
  <c r="AA1100" i="12" s="1"/>
  <c r="AA1101" i="12" s="1"/>
  <c r="AA1102" i="12" s="1"/>
  <c r="AA1103" i="12" s="1"/>
  <c r="AA1104" i="12" s="1"/>
  <c r="AA1105" i="12" s="1"/>
  <c r="AA1106" i="12" s="1"/>
  <c r="AA1107" i="12" s="1"/>
  <c r="AA1108" i="12" s="1"/>
  <c r="AA1109" i="12" s="1"/>
  <c r="AA1110" i="12" s="1"/>
  <c r="AA1111" i="12" s="1"/>
  <c r="AA1112" i="12" s="1"/>
  <c r="AA1113" i="12" s="1"/>
  <c r="AA1114" i="12" s="1"/>
  <c r="AA1115" i="12" s="1"/>
  <c r="AA1116" i="12" s="1"/>
  <c r="AA1117" i="12" s="1"/>
  <c r="AA1118" i="12" s="1"/>
  <c r="AA1119" i="12" s="1"/>
  <c r="AA1120" i="12" s="1"/>
  <c r="AA1121" i="12" s="1"/>
  <c r="AA1122" i="12" s="1"/>
  <c r="AA1123" i="12" s="1"/>
  <c r="AA1124" i="12" s="1"/>
  <c r="AA1125" i="12" s="1"/>
  <c r="AA1126" i="12" s="1"/>
  <c r="AA1127" i="12" s="1"/>
  <c r="AA1128" i="12" s="1"/>
  <c r="AA1129" i="12" s="1"/>
  <c r="AA1130" i="12" s="1"/>
  <c r="AA1131" i="12" s="1"/>
  <c r="AA1132" i="12" s="1"/>
  <c r="AA1133" i="12" s="1"/>
  <c r="AA1134" i="12" s="1"/>
  <c r="AA1135" i="12" s="1"/>
  <c r="AA1136" i="12" s="1"/>
  <c r="AA1137" i="12" s="1"/>
  <c r="AA1138" i="12" s="1"/>
  <c r="AA1139" i="12" s="1"/>
  <c r="AA1140" i="12" s="1"/>
  <c r="AA1141" i="12" s="1"/>
  <c r="AA1142" i="12" s="1"/>
  <c r="AA1143" i="12" s="1"/>
  <c r="AA1144" i="12" s="1"/>
  <c r="AA1145" i="12" s="1"/>
  <c r="AA1146" i="12" s="1"/>
  <c r="AA1147" i="12" s="1"/>
  <c r="AA1148" i="12" s="1"/>
  <c r="AA1149" i="12" s="1"/>
  <c r="AA1150" i="12" s="1"/>
  <c r="AA1151" i="12" s="1"/>
  <c r="AA1152" i="12" s="1"/>
  <c r="AA1153" i="12" s="1"/>
  <c r="AA1154" i="12" s="1"/>
  <c r="AA1155" i="12" s="1"/>
  <c r="AA1156" i="12" s="1"/>
  <c r="AA1157" i="12" s="1"/>
  <c r="AA1158" i="12" s="1"/>
  <c r="AA1159" i="12" s="1"/>
  <c r="AA1160" i="12" s="1"/>
  <c r="AA1161" i="12" s="1"/>
  <c r="AA1162" i="12" s="1"/>
  <c r="AA1163" i="12" s="1"/>
  <c r="AA1164" i="12" s="1"/>
  <c r="AA1165" i="12" s="1"/>
  <c r="AA1166" i="12" s="1"/>
  <c r="AA1167" i="12" s="1"/>
  <c r="AA1168" i="12" s="1"/>
  <c r="AA1169" i="12" s="1"/>
  <c r="AA1170" i="12" s="1"/>
  <c r="AA1171" i="12" s="1"/>
  <c r="AA1172" i="12" s="1"/>
  <c r="AA1173" i="12" s="1"/>
  <c r="AA1174" i="12" s="1"/>
  <c r="AA1175" i="12" s="1"/>
  <c r="AA1176" i="12" s="1"/>
  <c r="AA1177" i="12" s="1"/>
  <c r="AA1178" i="12" s="1"/>
  <c r="AA1179" i="12" s="1"/>
  <c r="AA1180" i="12" s="1"/>
  <c r="AA1181" i="12" s="1"/>
  <c r="AA1182" i="12" s="1"/>
  <c r="AA1183" i="12" s="1"/>
  <c r="AA1184" i="12" s="1"/>
  <c r="AA1185" i="12" s="1"/>
  <c r="AA1186" i="12" s="1"/>
  <c r="AA1187" i="12" s="1"/>
  <c r="AA1188" i="12" s="1"/>
  <c r="AA1189" i="12" s="1"/>
  <c r="AA1190" i="12" s="1"/>
  <c r="AA1191" i="12" s="1"/>
  <c r="AA1192" i="12" s="1"/>
  <c r="AA1193" i="12" s="1"/>
  <c r="AA1194" i="12" s="1"/>
  <c r="AA1195" i="12" s="1"/>
  <c r="AA1196" i="12" s="1"/>
  <c r="AA1197" i="12" s="1"/>
  <c r="AA1198" i="12" s="1"/>
  <c r="AA1199" i="12" s="1"/>
  <c r="AA1200" i="12" s="1"/>
  <c r="AA1201" i="12" s="1"/>
  <c r="AA1202" i="12" s="1"/>
  <c r="AA1203" i="12" s="1"/>
  <c r="AA1204" i="12" s="1"/>
  <c r="AA1205" i="12" s="1"/>
  <c r="AA1206" i="12" s="1"/>
  <c r="AA1207" i="12" s="1"/>
  <c r="AA1208" i="12" s="1"/>
  <c r="AA1209" i="12" s="1"/>
  <c r="AA1210" i="12" s="1"/>
  <c r="AA1211" i="12" s="1"/>
  <c r="AA1212" i="12" s="1"/>
  <c r="AA1213" i="12" s="1"/>
  <c r="AA1214" i="12" s="1"/>
  <c r="AA1215" i="12" s="1"/>
  <c r="AA1216" i="12" s="1"/>
  <c r="AA1217" i="12" s="1"/>
  <c r="AA1218" i="12" s="1"/>
  <c r="AA1219" i="12" s="1"/>
  <c r="AA1220" i="12" s="1"/>
  <c r="AA1221" i="12" s="1"/>
  <c r="AA1222" i="12" s="1"/>
  <c r="AA1223" i="12" s="1"/>
  <c r="AA1224" i="12" s="1"/>
  <c r="AA1225" i="12" s="1"/>
  <c r="AA1226" i="12" s="1"/>
  <c r="AA1227" i="12" s="1"/>
  <c r="AA1228" i="12" s="1"/>
  <c r="AA1229" i="12" s="1"/>
  <c r="AA1230" i="12" s="1"/>
  <c r="AA1231" i="12" s="1"/>
  <c r="AA1232" i="12" s="1"/>
  <c r="AA1233" i="12" s="1"/>
  <c r="AA1234" i="12" s="1"/>
  <c r="AA1235" i="12" s="1"/>
  <c r="AA1236" i="12" s="1"/>
  <c r="AA1237" i="12" s="1"/>
  <c r="AA1238" i="12" s="1"/>
  <c r="AA1239" i="12" s="1"/>
  <c r="AA1240" i="12" s="1"/>
  <c r="AA1241" i="12" s="1"/>
  <c r="AA1242" i="12" s="1"/>
  <c r="AA1243" i="12" s="1"/>
  <c r="AA1244" i="12" s="1"/>
  <c r="AA1245" i="12" s="1"/>
  <c r="AA1246" i="12" s="1"/>
  <c r="AA1247" i="12" s="1"/>
  <c r="AA1248" i="12" s="1"/>
  <c r="AA1249" i="12" s="1"/>
  <c r="AA1250" i="12" s="1"/>
  <c r="AA1251" i="12" s="1"/>
  <c r="AA1252" i="12" s="1"/>
  <c r="AA1253" i="12" s="1"/>
  <c r="AA1254" i="12" s="1"/>
  <c r="AA1255" i="12" s="1"/>
  <c r="AA1256" i="12" s="1"/>
  <c r="AA1257" i="12" s="1"/>
  <c r="AA1258" i="12" s="1"/>
  <c r="AA1259" i="12" s="1"/>
  <c r="AA1260" i="12" s="1"/>
  <c r="AA1261" i="12" s="1"/>
  <c r="AA1262" i="12" s="1"/>
  <c r="AA1263" i="12" s="1"/>
  <c r="AA1264" i="12" s="1"/>
  <c r="AA1265" i="12" s="1"/>
  <c r="AA1266" i="12" s="1"/>
  <c r="AA1267" i="12" s="1"/>
  <c r="AA1268" i="12" s="1"/>
  <c r="AA1269" i="12" s="1"/>
  <c r="AA1270" i="12" s="1"/>
  <c r="AA1271" i="12" s="1"/>
  <c r="AA1272" i="12" s="1"/>
  <c r="AA1273" i="12" s="1"/>
  <c r="AA1274" i="12" s="1"/>
  <c r="AA1275" i="12" s="1"/>
  <c r="AA1276" i="12" s="1"/>
  <c r="AA1277" i="12" s="1"/>
  <c r="AA1278" i="12" s="1"/>
  <c r="AA1279" i="12" s="1"/>
  <c r="AA1280" i="12" s="1"/>
  <c r="AA1281" i="12" s="1"/>
  <c r="AA1282" i="12" s="1"/>
  <c r="AA1283" i="12" s="1"/>
  <c r="AA1284" i="12" s="1"/>
  <c r="AA1285" i="12" s="1"/>
  <c r="AA1286" i="12" s="1"/>
  <c r="AA1287" i="12" s="1"/>
  <c r="AA1288" i="12" s="1"/>
  <c r="AA1289" i="12" s="1"/>
  <c r="AA1290" i="12" s="1"/>
  <c r="AA1291" i="12" s="1"/>
  <c r="AA1292" i="12" s="1"/>
  <c r="AA1293" i="12" s="1"/>
  <c r="AA1294" i="12" s="1"/>
  <c r="AA1295" i="12" s="1"/>
  <c r="AA1296" i="12" s="1"/>
  <c r="AA1297" i="12" s="1"/>
  <c r="AA1298" i="12" s="1"/>
  <c r="AA1299" i="12" s="1"/>
  <c r="AA1300" i="12" s="1"/>
  <c r="AA1301" i="12" s="1"/>
  <c r="AA1302" i="12" s="1"/>
  <c r="AA1303" i="12" s="1"/>
  <c r="AA1304" i="12" s="1"/>
  <c r="AA1305" i="12" s="1"/>
  <c r="AA1306" i="12" s="1"/>
  <c r="AA1307" i="12" s="1"/>
  <c r="AA1308" i="12" s="1"/>
  <c r="AA1309" i="12" s="1"/>
  <c r="AA1310" i="12" s="1"/>
  <c r="AA1311" i="12" s="1"/>
  <c r="AA1312" i="12" s="1"/>
  <c r="AA1313" i="12" s="1"/>
  <c r="AA1314" i="12" s="1"/>
  <c r="AA1315" i="12" s="1"/>
  <c r="AA1316" i="12" s="1"/>
  <c r="AA1317" i="12" s="1"/>
  <c r="AA1318" i="12" s="1"/>
  <c r="AA1319" i="12" s="1"/>
  <c r="AA1320" i="12" s="1"/>
  <c r="AA1321" i="12" s="1"/>
  <c r="AA1322" i="12" s="1"/>
  <c r="AA1323" i="12" s="1"/>
  <c r="AA1324" i="12" s="1"/>
  <c r="AA1325" i="12" s="1"/>
  <c r="AA1326" i="12" s="1"/>
  <c r="AA1327" i="12" s="1"/>
  <c r="AA1328" i="12" s="1"/>
  <c r="AA1329" i="12" s="1"/>
  <c r="AA1330" i="12" s="1"/>
  <c r="AA1331" i="12" s="1"/>
  <c r="AA1332" i="12" s="1"/>
  <c r="AA1333" i="12" s="1"/>
  <c r="AA1334" i="12" s="1"/>
  <c r="AA1335" i="12" s="1"/>
  <c r="AA1336" i="12" s="1"/>
  <c r="AA1337" i="12" s="1"/>
  <c r="AA1338" i="12" s="1"/>
  <c r="AA1339" i="12" s="1"/>
  <c r="AA1340" i="12" s="1"/>
  <c r="AA1341" i="12" s="1"/>
  <c r="AA1342" i="12" s="1"/>
  <c r="AA1343" i="12" s="1"/>
  <c r="AA1344" i="12" s="1"/>
  <c r="AA1345" i="12" s="1"/>
  <c r="AA1346" i="12" s="1"/>
  <c r="AA1347" i="12" s="1"/>
  <c r="AA1348" i="12" s="1"/>
  <c r="AA1349" i="12" s="1"/>
  <c r="AA1350" i="12" s="1"/>
  <c r="AA1351" i="12" s="1"/>
  <c r="AA1352" i="12" s="1"/>
  <c r="AA1353" i="12" s="1"/>
  <c r="AA1354" i="12" s="1"/>
  <c r="AA1355" i="12" s="1"/>
  <c r="AA1356" i="12" s="1"/>
  <c r="AA1357" i="12" s="1"/>
  <c r="AA1358" i="12" s="1"/>
  <c r="AA1359" i="12" s="1"/>
  <c r="AA1360" i="12" s="1"/>
  <c r="AA1361" i="12" s="1"/>
  <c r="AA1362" i="12" s="1"/>
  <c r="AA1363" i="12" s="1"/>
  <c r="AA1364" i="12" s="1"/>
  <c r="AA1365" i="12" s="1"/>
  <c r="AA1366" i="12" s="1"/>
  <c r="AA1367" i="12" s="1"/>
  <c r="AA1368" i="12" s="1"/>
  <c r="AA1369" i="12" s="1"/>
  <c r="AA1370" i="12" s="1"/>
  <c r="AA1371" i="12" s="1"/>
  <c r="AA1372" i="12" s="1"/>
  <c r="AA1373" i="12" s="1"/>
  <c r="AA1374" i="12" s="1"/>
  <c r="AA1375" i="12" s="1"/>
  <c r="AA1376" i="12" s="1"/>
  <c r="AA1377" i="12" s="1"/>
  <c r="AA1378" i="12" s="1"/>
  <c r="AA1379" i="12" s="1"/>
  <c r="AA1380" i="12" s="1"/>
  <c r="AA1381" i="12" s="1"/>
  <c r="AA1382" i="12" s="1"/>
  <c r="AA1383" i="12" s="1"/>
  <c r="AA1384" i="12" s="1"/>
  <c r="AA1385" i="12" s="1"/>
  <c r="AA1386" i="12" s="1"/>
  <c r="AA1387" i="12" s="1"/>
  <c r="AA1388" i="12" s="1"/>
  <c r="AA1389" i="12" s="1"/>
  <c r="AA1390" i="12" s="1"/>
  <c r="AA1391" i="12" s="1"/>
  <c r="AA1392" i="12" s="1"/>
  <c r="AA1393" i="12" s="1"/>
  <c r="AA1394" i="12" s="1"/>
  <c r="AA1395" i="12" s="1"/>
  <c r="AA1396" i="12" s="1"/>
  <c r="AA1397" i="12" s="1"/>
  <c r="AA1398" i="12" s="1"/>
  <c r="AA1399" i="12" s="1"/>
  <c r="AA1400" i="12" s="1"/>
  <c r="AA1401" i="12" s="1"/>
  <c r="AA1402" i="12" s="1"/>
  <c r="AA1403" i="12" s="1"/>
  <c r="AA1404" i="12" s="1"/>
  <c r="AA1405" i="12" s="1"/>
  <c r="AA1406" i="12" s="1"/>
  <c r="AA1407" i="12" s="1"/>
  <c r="AA1408" i="12" s="1"/>
  <c r="AA1409" i="12" s="1"/>
  <c r="AA1410" i="12" s="1"/>
  <c r="AA1411" i="12" s="1"/>
  <c r="AA1412" i="12" s="1"/>
  <c r="AA1413" i="12" s="1"/>
  <c r="AA1414" i="12" s="1"/>
  <c r="AA1415" i="12" s="1"/>
  <c r="AA1416" i="12" s="1"/>
  <c r="AA1417" i="12" s="1"/>
  <c r="AA1418" i="12" s="1"/>
  <c r="AA1419" i="12" s="1"/>
  <c r="AA1420" i="12" s="1"/>
  <c r="AA1421" i="12" s="1"/>
  <c r="AA1422" i="12" s="1"/>
  <c r="AA1423" i="12" s="1"/>
  <c r="AA1424" i="12" s="1"/>
  <c r="AA1425" i="12" s="1"/>
  <c r="AA1426" i="12" s="1"/>
  <c r="AA1427" i="12" s="1"/>
  <c r="AA1428" i="12" s="1"/>
  <c r="AA1429" i="12" s="1"/>
  <c r="AA1430" i="12" s="1"/>
  <c r="AA1431" i="12" s="1"/>
  <c r="AA1432" i="12" s="1"/>
  <c r="AA1433" i="12" s="1"/>
  <c r="AA1434" i="12" s="1"/>
  <c r="AA1435" i="12" s="1"/>
  <c r="AA1436" i="12" s="1"/>
  <c r="AA1437" i="12" s="1"/>
  <c r="AA1438" i="12" s="1"/>
  <c r="AA1439" i="12" s="1"/>
  <c r="AA1440" i="12" s="1"/>
  <c r="AA1441" i="12" s="1"/>
  <c r="AA1442" i="12" s="1"/>
  <c r="AA1443" i="12" s="1"/>
  <c r="AA1444" i="12" s="1"/>
  <c r="AA1445" i="12" s="1"/>
  <c r="AA1446" i="12" s="1"/>
  <c r="AA1447" i="12" s="1"/>
  <c r="AA1448" i="12" s="1"/>
  <c r="AA1449" i="12" s="1"/>
  <c r="AA1450" i="12" s="1"/>
  <c r="AA1451" i="12" s="1"/>
  <c r="AA1452" i="12" s="1"/>
  <c r="AA1453" i="12" s="1"/>
  <c r="AA1454" i="12" s="1"/>
  <c r="AA1455" i="12" s="1"/>
  <c r="AA1456" i="12" s="1"/>
  <c r="AA1457" i="12" s="1"/>
  <c r="AA1458" i="12" s="1"/>
  <c r="AA1459" i="12" s="1"/>
  <c r="AA1460" i="12" s="1"/>
  <c r="AA1461" i="12" s="1"/>
  <c r="AA1462" i="12" s="1"/>
  <c r="AA1463" i="12" s="1"/>
  <c r="AA1464" i="12" s="1"/>
  <c r="AA1465" i="12" s="1"/>
  <c r="AA1466" i="12" s="1"/>
  <c r="AA1467" i="12" s="1"/>
  <c r="AA1468" i="12" s="1"/>
  <c r="AA1469" i="12" s="1"/>
  <c r="AA1470" i="12" s="1"/>
  <c r="AA1471" i="12" s="1"/>
  <c r="AA1472" i="12" s="1"/>
  <c r="AA1473" i="12" s="1"/>
  <c r="AA1474" i="12" s="1"/>
  <c r="AA1475" i="12" s="1"/>
  <c r="AA1476" i="12" s="1"/>
  <c r="AA1477" i="12" s="1"/>
  <c r="AA1478" i="12" s="1"/>
  <c r="AA1479" i="12" s="1"/>
  <c r="AA1480" i="12" s="1"/>
  <c r="AA1481" i="12" s="1"/>
  <c r="AA1482" i="12" s="1"/>
  <c r="AA1483" i="12" s="1"/>
  <c r="AA1484" i="12" s="1"/>
  <c r="AA1485" i="12" s="1"/>
  <c r="AA1486" i="12" s="1"/>
  <c r="AA1487" i="12" s="1"/>
  <c r="AA1488" i="12" s="1"/>
  <c r="AA1489" i="12" s="1"/>
  <c r="AA1490" i="12" s="1"/>
  <c r="AA1491" i="12" s="1"/>
  <c r="AA1492" i="12" s="1"/>
  <c r="AA1493" i="12" s="1"/>
  <c r="AA1494" i="12" s="1"/>
  <c r="AA1495" i="12" s="1"/>
  <c r="AA1496" i="12" s="1"/>
  <c r="AA1497" i="12" s="1"/>
  <c r="AA1498" i="12" s="1"/>
  <c r="AA1499" i="12" s="1"/>
  <c r="AA1500" i="12" s="1"/>
  <c r="AA1501" i="12" s="1"/>
  <c r="AA1502" i="12" s="1"/>
  <c r="AA1503" i="12" s="1"/>
  <c r="AA1504" i="12" s="1"/>
  <c r="AA1505" i="12" s="1"/>
  <c r="AA1506" i="12" s="1"/>
  <c r="AA1507" i="12" s="1"/>
  <c r="AA1508" i="12" s="1"/>
  <c r="AA1509" i="12" s="1"/>
  <c r="AA1510" i="12" s="1"/>
  <c r="AA1511" i="12" s="1"/>
  <c r="AA1512" i="12" s="1"/>
  <c r="AA1513" i="12" s="1"/>
  <c r="AA1514" i="12" s="1"/>
  <c r="AA1515" i="12" s="1"/>
  <c r="AA1516" i="12" s="1"/>
  <c r="AA1517" i="12" s="1"/>
  <c r="AA1518" i="12" s="1"/>
  <c r="AA1519" i="12" s="1"/>
  <c r="AA1520" i="12" s="1"/>
  <c r="AA1521" i="12" s="1"/>
  <c r="AA1522" i="12" s="1"/>
  <c r="AA1523" i="12" s="1"/>
  <c r="AA1524" i="12" s="1"/>
  <c r="AA1525" i="12" s="1"/>
  <c r="AA1526" i="12" s="1"/>
  <c r="AA1527" i="12" s="1"/>
  <c r="AA1528" i="12" s="1"/>
  <c r="AA1529" i="12" s="1"/>
  <c r="AA1530" i="12" s="1"/>
  <c r="AA1531" i="12" s="1"/>
  <c r="AA1532" i="12" s="1"/>
  <c r="AA1533" i="12" s="1"/>
  <c r="AA1534" i="12" s="1"/>
  <c r="AA1535" i="12" s="1"/>
  <c r="I2" i="11" l="1"/>
  <c r="I14" i="16" l="1"/>
  <c r="F14" i="16"/>
  <c r="F12" i="16"/>
  <c r="I8" i="16"/>
  <c r="F8" i="16"/>
  <c r="Z13" i="11"/>
  <c r="AB1" i="12" l="1"/>
  <c r="AC1" i="12" s="1"/>
  <c r="AA5" i="12" l="1"/>
  <c r="AD6" i="12" s="1"/>
  <c r="AD4" i="12"/>
  <c r="AA4" i="12"/>
  <c r="AD5" i="12" s="1"/>
  <c r="AA6" i="12" l="1"/>
  <c r="AD7" i="12" l="1"/>
  <c r="AA7" i="12"/>
  <c r="AD8" i="12" l="1"/>
  <c r="AA8" i="12"/>
  <c r="AD9" i="12" l="1"/>
  <c r="AA9" i="12"/>
  <c r="AA10" i="12" l="1"/>
  <c r="AD10" i="12"/>
  <c r="AD11" i="12" l="1"/>
  <c r="AA11" i="12"/>
  <c r="AD12" i="12" l="1"/>
  <c r="AA12" i="12"/>
  <c r="AD13" i="12" l="1"/>
  <c r="AA13" i="12"/>
  <c r="AD14" i="12" l="1"/>
  <c r="AA14" i="12"/>
  <c r="AD15" i="12" l="1"/>
  <c r="AA15" i="12"/>
  <c r="AA16" i="12" l="1"/>
  <c r="AD16" i="12"/>
  <c r="AA17" i="12" l="1"/>
  <c r="AD17" i="12"/>
  <c r="AA18" i="12" l="1"/>
  <c r="AD18" i="12"/>
  <c r="AD19" i="12" l="1"/>
  <c r="AA19" i="12"/>
  <c r="AD20" i="12" l="1"/>
  <c r="AA20" i="12"/>
  <c r="AD21" i="12" l="1"/>
  <c r="AA21" i="12"/>
  <c r="AA22" i="12" l="1"/>
  <c r="AD22" i="12"/>
  <c r="AD23" i="12" l="1"/>
  <c r="AA23" i="12"/>
  <c r="AA24" i="12" l="1"/>
  <c r="AD24" i="12"/>
  <c r="AD25" i="12" l="1"/>
  <c r="AA25" i="12"/>
  <c r="AD26" i="12" l="1"/>
  <c r="AA26" i="12"/>
  <c r="AD27" i="12" l="1"/>
  <c r="AA27" i="12"/>
  <c r="AA28" i="12" l="1"/>
  <c r="AD28" i="12"/>
  <c r="AA29" i="12" l="1"/>
  <c r="AD29" i="12"/>
  <c r="AD30" i="12" l="1"/>
  <c r="AA30" i="12"/>
  <c r="AD31" i="12" l="1"/>
  <c r="AA31" i="12"/>
  <c r="AD32" i="12" l="1"/>
  <c r="AA32" i="12"/>
  <c r="AD33" i="12" l="1"/>
  <c r="AA33" i="12"/>
  <c r="AA34" i="12" l="1"/>
  <c r="AD34" i="12"/>
  <c r="AA35" i="12" l="1"/>
  <c r="AD35" i="12"/>
  <c r="AD36" i="12" l="1"/>
  <c r="AA36" i="12"/>
  <c r="AD37" i="12" l="1"/>
  <c r="AA37" i="12"/>
  <c r="AD38" i="12" l="1"/>
  <c r="AA38" i="12"/>
  <c r="AD39" i="12" l="1"/>
  <c r="AA39" i="12"/>
  <c r="AA40" i="12" l="1"/>
  <c r="AD40" i="12"/>
  <c r="AA41" i="12" l="1"/>
  <c r="AD41" i="12"/>
  <c r="AA42" i="12" l="1"/>
  <c r="AD42" i="12"/>
  <c r="AD43" i="12" l="1"/>
  <c r="AA43" i="12"/>
  <c r="AD44" i="12" l="1"/>
  <c r="AA44" i="12"/>
  <c r="AD45" i="12" l="1"/>
  <c r="AA45" i="12"/>
  <c r="AA46" i="12" l="1"/>
  <c r="AD46" i="12"/>
  <c r="AA47" i="12" l="1"/>
  <c r="AD47" i="12"/>
  <c r="AD48" i="12" l="1"/>
  <c r="AA48" i="12"/>
  <c r="AD49" i="12" l="1"/>
  <c r="AA49" i="12"/>
  <c r="H16" i="16"/>
  <c r="K16" i="16" s="1"/>
  <c r="F10" i="16"/>
  <c r="F6" i="16"/>
  <c r="F4" i="16"/>
  <c r="AD50" i="12" l="1"/>
  <c r="AA50" i="12"/>
  <c r="M23" i="14"/>
  <c r="AD51" i="12" l="1"/>
  <c r="AA51" i="12"/>
  <c r="B43" i="14"/>
  <c r="C42" i="14"/>
  <c r="AA52" i="12" l="1"/>
  <c r="AD52" i="12"/>
  <c r="K18" i="14"/>
  <c r="AA53" i="12" l="1"/>
  <c r="AD53" i="12"/>
  <c r="AD11" i="11"/>
  <c r="AD10" i="11"/>
  <c r="AA54" i="12" l="1"/>
  <c r="AD54" i="12"/>
  <c r="F30" i="14"/>
  <c r="AD55" i="12" l="1"/>
  <c r="AA55" i="12"/>
  <c r="I21" i="11"/>
  <c r="N21" i="11" s="1"/>
  <c r="I19" i="11"/>
  <c r="N19" i="11" s="1"/>
  <c r="I17" i="11"/>
  <c r="N17" i="11" s="1"/>
  <c r="I15" i="11"/>
  <c r="N15" i="11" s="1"/>
  <c r="I13" i="11"/>
  <c r="N13" i="11" s="1"/>
  <c r="I11" i="11"/>
  <c r="N11" i="11" s="1"/>
  <c r="AD56" i="12" l="1"/>
  <c r="AA56" i="12"/>
  <c r="AA21" i="11"/>
  <c r="P29" i="11"/>
  <c r="U9" i="11"/>
  <c r="U11" i="11"/>
  <c r="U13" i="11"/>
  <c r="U15" i="11"/>
  <c r="U17" i="11"/>
  <c r="U19" i="11"/>
  <c r="U21" i="11"/>
  <c r="U7" i="11"/>
  <c r="AD57" i="12" l="1"/>
  <c r="AA57" i="12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P45" i="11"/>
  <c r="L23" i="11"/>
  <c r="M23" i="11"/>
  <c r="J23" i="11"/>
  <c r="T7" i="11"/>
  <c r="V7" i="11"/>
  <c r="W7" i="11" s="1"/>
  <c r="V8" i="11"/>
  <c r="T9" i="11"/>
  <c r="V9" i="11"/>
  <c r="W9" i="11" s="1"/>
  <c r="V10" i="11"/>
  <c r="T11" i="11"/>
  <c r="V11" i="11"/>
  <c r="W11" i="11" s="1"/>
  <c r="V12" i="11"/>
  <c r="T13" i="11"/>
  <c r="V13" i="11"/>
  <c r="W13" i="11" s="1"/>
  <c r="V14" i="11"/>
  <c r="T15" i="11"/>
  <c r="V15" i="11"/>
  <c r="W15" i="11" s="1"/>
  <c r="V16" i="11"/>
  <c r="T17" i="11"/>
  <c r="V17" i="11"/>
  <c r="W17" i="11" s="1"/>
  <c r="V18" i="11"/>
  <c r="T19" i="11"/>
  <c r="V19" i="11"/>
  <c r="W19" i="11" s="1"/>
  <c r="V20" i="11"/>
  <c r="T21" i="11"/>
  <c r="V21" i="11"/>
  <c r="W21" i="11" s="1"/>
  <c r="V22" i="11"/>
  <c r="AA58" i="12" l="1"/>
  <c r="AD58" i="12"/>
  <c r="W22" i="11"/>
  <c r="W18" i="11"/>
  <c r="W14" i="11"/>
  <c r="W10" i="11"/>
  <c r="W20" i="11"/>
  <c r="W16" i="11"/>
  <c r="W12" i="11"/>
  <c r="W8" i="11"/>
  <c r="K29" i="11"/>
  <c r="AD59" i="12" l="1"/>
  <c r="AA59" i="12"/>
  <c r="AE10" i="11"/>
  <c r="AE11" i="11"/>
  <c r="AD8" i="11"/>
  <c r="AD60" i="12" l="1"/>
  <c r="AA60" i="12"/>
  <c r="K34" i="11"/>
  <c r="AD61" i="12" l="1"/>
  <c r="AA61" i="12"/>
  <c r="K37" i="11"/>
  <c r="K36" i="11"/>
  <c r="K30" i="11"/>
  <c r="K33" i="11"/>
  <c r="O33" i="11" s="1"/>
  <c r="Q33" i="11" s="1"/>
  <c r="K35" i="11"/>
  <c r="O34" i="11" s="1"/>
  <c r="Q34" i="11" s="1"/>
  <c r="K45" i="11"/>
  <c r="O45" i="11" s="1"/>
  <c r="Q45" i="11" s="1"/>
  <c r="K32" i="11"/>
  <c r="K44" i="11"/>
  <c r="K43" i="11"/>
  <c r="K42" i="11"/>
  <c r="K41" i="11"/>
  <c r="K31" i="11"/>
  <c r="K40" i="11"/>
  <c r="K39" i="11"/>
  <c r="K38" i="11"/>
  <c r="AG18" i="11"/>
  <c r="AG17" i="11"/>
  <c r="AF17" i="11"/>
  <c r="AG16" i="11"/>
  <c r="AF16" i="11"/>
  <c r="AE16" i="11"/>
  <c r="Z21" i="11"/>
  <c r="AA62" i="12" l="1"/>
  <c r="AD62" i="12"/>
  <c r="O29" i="11"/>
  <c r="I9" i="11"/>
  <c r="N9" i="11" s="1"/>
  <c r="I7" i="11"/>
  <c r="N7" i="11" s="1"/>
  <c r="R34" i="11"/>
  <c r="O43" i="11"/>
  <c r="Q43" i="11" s="1"/>
  <c r="O40" i="11"/>
  <c r="Q40" i="11" s="1"/>
  <c r="O44" i="11"/>
  <c r="Q44" i="11" s="1"/>
  <c r="O39" i="11"/>
  <c r="Q39" i="11" s="1"/>
  <c r="R45" i="11"/>
  <c r="O41" i="11"/>
  <c r="Q41" i="11" s="1"/>
  <c r="O42" i="11"/>
  <c r="Q42" i="11" s="1"/>
  <c r="R33" i="11"/>
  <c r="O36" i="11"/>
  <c r="Q36" i="11" s="1"/>
  <c r="O37" i="11"/>
  <c r="Q37" i="11" s="1"/>
  <c r="O35" i="11"/>
  <c r="Q35" i="11" s="1"/>
  <c r="O38" i="11"/>
  <c r="Q38" i="11" s="1"/>
  <c r="O31" i="11"/>
  <c r="Q31" i="11" s="1"/>
  <c r="O30" i="11"/>
  <c r="Q30" i="11" s="1"/>
  <c r="O32" i="11"/>
  <c r="Q32" i="11" s="1"/>
  <c r="AA63" i="12" l="1"/>
  <c r="AD63" i="12"/>
  <c r="Q29" i="11"/>
  <c r="Q7" i="11" s="1"/>
  <c r="Q9" i="11"/>
  <c r="P26" i="11"/>
  <c r="Q26" i="11" s="1"/>
  <c r="R31" i="11"/>
  <c r="R44" i="11"/>
  <c r="R38" i="11"/>
  <c r="R40" i="11"/>
  <c r="R35" i="11"/>
  <c r="R43" i="11"/>
  <c r="R37" i="11"/>
  <c r="R36" i="11"/>
  <c r="R42" i="11"/>
  <c r="R32" i="11"/>
  <c r="R41" i="11"/>
  <c r="R39" i="11"/>
  <c r="I23" i="11"/>
  <c r="AD64" i="12" l="1"/>
  <c r="AA64" i="12"/>
  <c r="R30" i="11"/>
  <c r="R29" i="11"/>
  <c r="AD65" i="12" l="1"/>
  <c r="AA65" i="12"/>
  <c r="R28" i="11"/>
  <c r="K7" i="11" s="1"/>
  <c r="K23" i="11" s="1"/>
  <c r="N23" i="11" s="1"/>
  <c r="H25" i="11" s="1"/>
  <c r="AD66" i="12" l="1"/>
  <c r="AA66" i="12"/>
  <c r="N25" i="11"/>
  <c r="AD67" i="12" l="1"/>
  <c r="AA67" i="12"/>
  <c r="AA68" i="12" l="1"/>
  <c r="AD68" i="12"/>
  <c r="AA69" i="12" l="1"/>
  <c r="AD69" i="12"/>
  <c r="AD70" i="12" l="1"/>
  <c r="AA70" i="12"/>
  <c r="AD71" i="12" l="1"/>
  <c r="AA71" i="12"/>
  <c r="AD72" i="12" l="1"/>
  <c r="AA72" i="12"/>
  <c r="AD73" i="12" l="1"/>
  <c r="AA73" i="12"/>
  <c r="AA74" i="12" l="1"/>
  <c r="AD74" i="12"/>
  <c r="AA75" i="12" l="1"/>
  <c r="AD75" i="12"/>
  <c r="AD76" i="12" l="1"/>
  <c r="AA76" i="12"/>
  <c r="AD77" i="12" l="1"/>
  <c r="AA77" i="12"/>
  <c r="AD78" i="12" l="1"/>
  <c r="AA78" i="12"/>
  <c r="AD79" i="12" l="1"/>
  <c r="AA79" i="12"/>
  <c r="AA80" i="12" l="1"/>
  <c r="AD80" i="12"/>
  <c r="AA81" i="12" l="1"/>
  <c r="AD81" i="12"/>
  <c r="AA82" i="12" l="1"/>
  <c r="AD82" i="12"/>
  <c r="AD83" i="12" l="1"/>
  <c r="AA83" i="12"/>
  <c r="AD84" i="12" l="1"/>
  <c r="AA84" i="12"/>
  <c r="AD85" i="12" l="1"/>
  <c r="AA85" i="12"/>
  <c r="AA86" i="12" l="1"/>
  <c r="AD86" i="12"/>
  <c r="AA87" i="12" l="1"/>
  <c r="AD87" i="12"/>
  <c r="AD88" i="12" l="1"/>
  <c r="AA88" i="12"/>
  <c r="AD89" i="12" l="1"/>
  <c r="AA89" i="12"/>
  <c r="AD90" i="12" l="1"/>
  <c r="AA90" i="12"/>
  <c r="AA91" i="12" l="1"/>
  <c r="AD91" i="12"/>
  <c r="AA92" i="12" l="1"/>
  <c r="AD92" i="12"/>
  <c r="AA93" i="12" l="1"/>
  <c r="AD93" i="12"/>
  <c r="AD94" i="12" l="1"/>
  <c r="AA94" i="12"/>
  <c r="AD95" i="12" l="1"/>
  <c r="AA95" i="12"/>
  <c r="AD96" i="12" l="1"/>
  <c r="AA96" i="12"/>
  <c r="AD97" i="12" l="1"/>
  <c r="AA97" i="12"/>
  <c r="AA98" i="12" l="1"/>
  <c r="AD98" i="12"/>
  <c r="AA99" i="12" l="1"/>
  <c r="AD99" i="12"/>
  <c r="AD100" i="12" l="1"/>
  <c r="AA100" i="12"/>
  <c r="AD101" i="12" l="1"/>
  <c r="AA101" i="12"/>
  <c r="AD102" i="12" l="1"/>
  <c r="AA102" i="12"/>
  <c r="AD103" i="12" l="1"/>
  <c r="AA103" i="12"/>
  <c r="AA104" i="12" l="1"/>
  <c r="AD104" i="12"/>
  <c r="AA105" i="12" l="1"/>
  <c r="AD105" i="12"/>
  <c r="AA106" i="12" l="1"/>
  <c r="AD106" i="12"/>
  <c r="AD107" i="12" l="1"/>
  <c r="AA107" i="12"/>
  <c r="AD108" i="12" l="1"/>
  <c r="AA108" i="12"/>
  <c r="AD109" i="12" l="1"/>
  <c r="AA109" i="12"/>
  <c r="AA110" i="12" l="1"/>
  <c r="AD110" i="12"/>
  <c r="AA111" i="12" l="1"/>
  <c r="AD111" i="12"/>
  <c r="AD112" i="12" l="1"/>
  <c r="AA112" i="12"/>
  <c r="AD113" i="12" l="1"/>
  <c r="AA113" i="12"/>
  <c r="AD114" i="12" l="1"/>
  <c r="AA114" i="12"/>
  <c r="AD115" i="12" l="1"/>
  <c r="AA115" i="12"/>
  <c r="AA116" i="12" l="1"/>
  <c r="AD116" i="12"/>
  <c r="AA117" i="12" l="1"/>
  <c r="AD117" i="12"/>
  <c r="AD118" i="12" l="1"/>
  <c r="AA118" i="12"/>
  <c r="AD119" i="12" l="1"/>
  <c r="AA119" i="12"/>
  <c r="AD120" i="12" l="1"/>
  <c r="AA120" i="12"/>
  <c r="AD121" i="12" l="1"/>
  <c r="AA121" i="12"/>
  <c r="AA122" i="12" l="1"/>
  <c r="AD122" i="12"/>
  <c r="AA123" i="12" l="1"/>
  <c r="AD123" i="12"/>
  <c r="AD124" i="12" l="1"/>
  <c r="AA124" i="12"/>
  <c r="AD125" i="12" l="1"/>
  <c r="AA125" i="12"/>
  <c r="AD126" i="12" l="1"/>
  <c r="AA126" i="12"/>
  <c r="AD127" i="12" l="1"/>
  <c r="AA127" i="12"/>
  <c r="AA128" i="12" l="1"/>
  <c r="AD128" i="12"/>
  <c r="AA129" i="12" l="1"/>
  <c r="AD129" i="12"/>
  <c r="AA130" i="12" l="1"/>
  <c r="AD130" i="12"/>
  <c r="AA131" i="12" l="1"/>
  <c r="AD131" i="12"/>
  <c r="AD132" i="12" l="1"/>
  <c r="AA132" i="12"/>
  <c r="AD133" i="12" l="1"/>
  <c r="AA133" i="12"/>
  <c r="AA134" i="12" l="1"/>
  <c r="AD134" i="12"/>
  <c r="AA135" i="12" l="1"/>
  <c r="AD135" i="12"/>
  <c r="AD136" i="12" l="1"/>
  <c r="AA136" i="12"/>
  <c r="AD137" i="12" l="1"/>
  <c r="AA137" i="12"/>
  <c r="AD138" i="12" l="1"/>
  <c r="AA138" i="12"/>
  <c r="AA139" i="12" l="1"/>
  <c r="AD139" i="12"/>
  <c r="AA140" i="12" l="1"/>
  <c r="AD140" i="12"/>
  <c r="AA141" i="12" l="1"/>
  <c r="AD141" i="12"/>
  <c r="AD142" i="12" l="1"/>
  <c r="AA142" i="12"/>
  <c r="AD143" i="12" l="1"/>
  <c r="AA143" i="12"/>
  <c r="AD144" i="12" l="1"/>
  <c r="AA144" i="12"/>
  <c r="AD145" i="12" l="1"/>
  <c r="AA145" i="12"/>
  <c r="AA146" i="12" l="1"/>
  <c r="AD146" i="12"/>
  <c r="AA147" i="12" l="1"/>
  <c r="AD147" i="12"/>
  <c r="AD148" i="12" l="1"/>
  <c r="AA148" i="12"/>
  <c r="AD149" i="12" l="1"/>
  <c r="AA149" i="12"/>
  <c r="AD150" i="12" l="1"/>
  <c r="AA150" i="12"/>
  <c r="AD151" i="12" l="1"/>
  <c r="AA151" i="12"/>
  <c r="AA152" i="12" l="1"/>
  <c r="AD152" i="12"/>
  <c r="AA153" i="12" l="1"/>
  <c r="AD153" i="12"/>
  <c r="AA154" i="12" l="1"/>
  <c r="AD154" i="12"/>
  <c r="AD155" i="12" l="1"/>
  <c r="AA155" i="12"/>
  <c r="AD156" i="12" l="1"/>
  <c r="AA156" i="12"/>
  <c r="AD157" i="12" l="1"/>
  <c r="AA157" i="12"/>
  <c r="AA158" i="12" l="1"/>
  <c r="AD158" i="12"/>
  <c r="AA159" i="12" l="1"/>
  <c r="AD159" i="12"/>
  <c r="AD160" i="12" l="1"/>
  <c r="AA160" i="12"/>
  <c r="AD161" i="12" l="1"/>
  <c r="AA161" i="12"/>
  <c r="AD162" i="12" l="1"/>
  <c r="AA162" i="12"/>
  <c r="AD163" i="12" l="1"/>
  <c r="AA163" i="12"/>
  <c r="AA164" i="12" l="1"/>
  <c r="AD164" i="12"/>
  <c r="AA165" i="12" l="1"/>
  <c r="AD165" i="12"/>
  <c r="AD166" i="12" l="1"/>
  <c r="AA166" i="12"/>
  <c r="AD167" i="12" l="1"/>
  <c r="AA167" i="12"/>
  <c r="AD168" i="12" l="1"/>
  <c r="AA168" i="12"/>
  <c r="AD169" i="12" l="1"/>
  <c r="AA169" i="12"/>
  <c r="AA170" i="12" l="1"/>
  <c r="AD170" i="12"/>
  <c r="AA171" i="12" l="1"/>
  <c r="AD171" i="12"/>
  <c r="AD172" i="12" l="1"/>
  <c r="AA172" i="12"/>
  <c r="AD173" i="12" l="1"/>
  <c r="AA173" i="12"/>
  <c r="AD174" i="12" l="1"/>
  <c r="AA174" i="12"/>
  <c r="AD175" i="12" l="1"/>
  <c r="AA175" i="12"/>
  <c r="AA176" i="12" l="1"/>
  <c r="AD176" i="12"/>
  <c r="AA177" i="12" l="1"/>
  <c r="AD177" i="12"/>
  <c r="AA178" i="12" l="1"/>
  <c r="AD178" i="12"/>
  <c r="AD179" i="12" l="1"/>
  <c r="AA179" i="12"/>
  <c r="AD180" i="12" l="1"/>
  <c r="AA180" i="12"/>
  <c r="AD181" i="12" l="1"/>
  <c r="AA181" i="12"/>
  <c r="AA182" i="12" l="1"/>
  <c r="AD182" i="12"/>
  <c r="AA183" i="12" l="1"/>
  <c r="AD183" i="12"/>
  <c r="AD184" i="12" l="1"/>
  <c r="AA184" i="12"/>
  <c r="AD185" i="12" l="1"/>
  <c r="AA185" i="12"/>
  <c r="AD186" i="12" l="1"/>
  <c r="AA186" i="12"/>
  <c r="AA187" i="12" l="1"/>
  <c r="AD187" i="12"/>
  <c r="AA188" i="12" l="1"/>
  <c r="AD188" i="12"/>
  <c r="AA189" i="12" l="1"/>
  <c r="AD189" i="12"/>
  <c r="AD190" i="12" l="1"/>
  <c r="AA190" i="12"/>
  <c r="AD191" i="12" l="1"/>
  <c r="AA191" i="12"/>
  <c r="AD192" i="12" l="1"/>
  <c r="AA192" i="12"/>
  <c r="AD193" i="12" l="1"/>
  <c r="AA193" i="12"/>
  <c r="AA194" i="12" l="1"/>
  <c r="AD194" i="12"/>
  <c r="AA195" i="12" l="1"/>
  <c r="AD195" i="12"/>
  <c r="AD196" i="12" l="1"/>
  <c r="AA196" i="12"/>
  <c r="AD197" i="12" l="1"/>
  <c r="AA197" i="12"/>
  <c r="AD198" i="12" l="1"/>
  <c r="AA198" i="12"/>
  <c r="AD199" i="12" l="1"/>
  <c r="AA199" i="12"/>
  <c r="AA200" i="12" l="1"/>
  <c r="AD200" i="12"/>
  <c r="AA201" i="12" l="1"/>
  <c r="AD201" i="12"/>
  <c r="AA202" i="12" l="1"/>
  <c r="AD202" i="12"/>
  <c r="AA203" i="12" l="1"/>
  <c r="AD203" i="12"/>
  <c r="AD204" i="12" l="1"/>
  <c r="AA204" i="12"/>
  <c r="AD205" i="12" l="1"/>
  <c r="AA205" i="12"/>
  <c r="AA206" i="12" l="1"/>
  <c r="AD206" i="12"/>
  <c r="AA207" i="12" l="1"/>
  <c r="AD207" i="12"/>
  <c r="AD208" i="12" l="1"/>
  <c r="AA208" i="12"/>
  <c r="AD209" i="12" l="1"/>
  <c r="AA209" i="12"/>
  <c r="AD210" i="12" l="1"/>
  <c r="AA210" i="12"/>
  <c r="AD211" i="12" l="1"/>
  <c r="AA211" i="12"/>
  <c r="AA212" i="12" l="1"/>
  <c r="AD212" i="12"/>
  <c r="AA213" i="12" l="1"/>
  <c r="AD213" i="12"/>
  <c r="AD214" i="12" l="1"/>
  <c r="AA214" i="12"/>
  <c r="AD215" i="12" l="1"/>
  <c r="AA215" i="12"/>
  <c r="AD216" i="12" l="1"/>
  <c r="AA216" i="12"/>
  <c r="AD217" i="12" l="1"/>
  <c r="AA217" i="12"/>
  <c r="AA218" i="12" l="1"/>
  <c r="AD218" i="12"/>
  <c r="AA219" i="12" l="1"/>
  <c r="AD219" i="12"/>
  <c r="AD220" i="12" l="1"/>
  <c r="AA220" i="12"/>
  <c r="AD221" i="12" l="1"/>
  <c r="AA221" i="12"/>
  <c r="AD222" i="12" l="1"/>
  <c r="AA222" i="12"/>
  <c r="AD223" i="12" l="1"/>
  <c r="AA223" i="12"/>
  <c r="AA224" i="12" l="1"/>
  <c r="AD224" i="12"/>
  <c r="AA225" i="12" l="1"/>
  <c r="AD225" i="12"/>
  <c r="AA226" i="12" l="1"/>
  <c r="AD226" i="12"/>
  <c r="AD227" i="12" l="1"/>
  <c r="AA227" i="12"/>
  <c r="AD228" i="12" l="1"/>
  <c r="AA228" i="12"/>
  <c r="AD229" i="12" l="1"/>
  <c r="AA229" i="12"/>
  <c r="AA230" i="12" l="1"/>
  <c r="AD230" i="12"/>
  <c r="AA231" i="12" l="1"/>
  <c r="AD231" i="12"/>
  <c r="AD232" i="12" l="1"/>
  <c r="AA232" i="12"/>
  <c r="AD233" i="12" l="1"/>
  <c r="AA233" i="12"/>
  <c r="AD234" i="12" l="1"/>
  <c r="AA234" i="12"/>
  <c r="AD235" i="12" l="1"/>
  <c r="AA235" i="12"/>
  <c r="AA236" i="12" l="1"/>
  <c r="AD236" i="12"/>
  <c r="AA237" i="12" l="1"/>
  <c r="AD237" i="12"/>
  <c r="AD238" i="12" l="1"/>
  <c r="AA238" i="12"/>
  <c r="AD239" i="12" l="1"/>
  <c r="AA239" i="12"/>
  <c r="AD240" i="12" l="1"/>
  <c r="AA240" i="12"/>
  <c r="AD241" i="12" l="1"/>
  <c r="AA241" i="12"/>
  <c r="AA242" i="12" l="1"/>
  <c r="AD242" i="12"/>
  <c r="AA243" i="12" l="1"/>
  <c r="AD243" i="12"/>
  <c r="AD244" i="12" l="1"/>
  <c r="AA244" i="12"/>
  <c r="AD245" i="12" l="1"/>
  <c r="AA245" i="12"/>
  <c r="AD246" i="12" l="1"/>
  <c r="AA246" i="12"/>
  <c r="AD247" i="12" l="1"/>
  <c r="AA247" i="12"/>
  <c r="AA248" i="12" l="1"/>
  <c r="AD248" i="12"/>
  <c r="AA249" i="12" l="1"/>
  <c r="AD249" i="12"/>
  <c r="AA250" i="12" l="1"/>
  <c r="AD250" i="12"/>
  <c r="AD251" i="12" l="1"/>
  <c r="AA251" i="12"/>
  <c r="AD252" i="12" l="1"/>
  <c r="AA252" i="12"/>
  <c r="AD253" i="12" l="1"/>
  <c r="AA253" i="12"/>
  <c r="AA254" i="12" l="1"/>
  <c r="AD254" i="12"/>
  <c r="AA255" i="12" l="1"/>
  <c r="AD255" i="12"/>
  <c r="AD256" i="12" l="1"/>
  <c r="AA256" i="12"/>
  <c r="AD257" i="12" l="1"/>
  <c r="AA257" i="12"/>
  <c r="AD258" i="12" l="1"/>
  <c r="AA258" i="12"/>
  <c r="AD259" i="12" l="1"/>
  <c r="AA259" i="12"/>
  <c r="AA260" i="12" l="1"/>
  <c r="AD260" i="12"/>
  <c r="AA261" i="12" l="1"/>
  <c r="AD261" i="12"/>
  <c r="AD262" i="12" l="1"/>
  <c r="AA262" i="12"/>
  <c r="AD263" i="12" l="1"/>
  <c r="AA263" i="12"/>
  <c r="AD264" i="12" l="1"/>
  <c r="AA264" i="12"/>
  <c r="AD265" i="12" l="1"/>
  <c r="AA265" i="12"/>
  <c r="AA266" i="12" l="1"/>
  <c r="AD266" i="12"/>
  <c r="AA267" i="12" l="1"/>
  <c r="AD267" i="12"/>
  <c r="AD268" i="12" l="1"/>
  <c r="AA268" i="12"/>
  <c r="AD269" i="12" l="1"/>
  <c r="AA269" i="12"/>
  <c r="AD270" i="12" l="1"/>
  <c r="AA270" i="12"/>
  <c r="AD271" i="12" l="1"/>
  <c r="AA271" i="12"/>
  <c r="AA272" i="12" l="1"/>
  <c r="AD272" i="12"/>
  <c r="AA273" i="12" l="1"/>
  <c r="AD273" i="12"/>
  <c r="AA274" i="12" l="1"/>
  <c r="AD274" i="12"/>
  <c r="AD275" i="12" l="1"/>
  <c r="AA275" i="12"/>
  <c r="AD276" i="12" l="1"/>
  <c r="AA276" i="12"/>
  <c r="AD277" i="12" l="1"/>
  <c r="AA277" i="12"/>
  <c r="AA278" i="12" l="1"/>
  <c r="AD278" i="12"/>
  <c r="AA279" i="12" l="1"/>
  <c r="AD279" i="12"/>
  <c r="AD280" i="12" l="1"/>
  <c r="AA280" i="12"/>
  <c r="AD281" i="12" l="1"/>
  <c r="AA281" i="12"/>
  <c r="AD282" i="12" l="1"/>
  <c r="AA282" i="12"/>
  <c r="AD283" i="12" l="1"/>
  <c r="AA283" i="12"/>
  <c r="AA284" i="12" l="1"/>
  <c r="AD284" i="12"/>
  <c r="AA285" i="12" l="1"/>
  <c r="AD285" i="12"/>
  <c r="AD286" i="12" l="1"/>
  <c r="AA286" i="12"/>
  <c r="AD287" i="12" l="1"/>
  <c r="AA287" i="12"/>
  <c r="AD288" i="12" l="1"/>
  <c r="AA288" i="12"/>
  <c r="AD289" i="12" l="1"/>
  <c r="AA289" i="12"/>
  <c r="AA290" i="12" l="1"/>
  <c r="AD290" i="12"/>
  <c r="AA291" i="12" l="1"/>
  <c r="AD291" i="12"/>
  <c r="AD292" i="12" l="1"/>
  <c r="AA292" i="12"/>
  <c r="AD293" i="12" l="1"/>
  <c r="AA293" i="12"/>
  <c r="AD294" i="12" l="1"/>
  <c r="AA294" i="12"/>
  <c r="AD295" i="12" l="1"/>
  <c r="AA295" i="12"/>
  <c r="AA296" i="12" l="1"/>
  <c r="AD296" i="12"/>
  <c r="AA297" i="12" l="1"/>
  <c r="AD297" i="12"/>
  <c r="AA298" i="12" l="1"/>
  <c r="AD298" i="12"/>
  <c r="AD299" i="12" l="1"/>
  <c r="AA299" i="12"/>
  <c r="AD300" i="12" l="1"/>
  <c r="AA300" i="12"/>
  <c r="AD301" i="12" l="1"/>
  <c r="AA301" i="12"/>
  <c r="AA302" i="12" l="1"/>
  <c r="AD302" i="12"/>
  <c r="AA303" i="12" l="1"/>
  <c r="AD303" i="12"/>
  <c r="AD304" i="12" l="1"/>
  <c r="AA304" i="12"/>
  <c r="AD305" i="12" l="1"/>
  <c r="AA305" i="12"/>
  <c r="AD306" i="12" l="1"/>
  <c r="AA306" i="12"/>
  <c r="AD307" i="12" l="1"/>
  <c r="AA307" i="12"/>
  <c r="AA308" i="12" l="1"/>
  <c r="AD308" i="12"/>
  <c r="AA309" i="12" l="1"/>
  <c r="AD309" i="12"/>
  <c r="AD310" i="12" l="1"/>
  <c r="AA310" i="12"/>
  <c r="AD311" i="12" l="1"/>
  <c r="AA311" i="12"/>
  <c r="AD312" i="12" l="1"/>
  <c r="AA312" i="12"/>
  <c r="AD313" i="12" l="1"/>
  <c r="AA313" i="12"/>
  <c r="AA314" i="12" l="1"/>
  <c r="AD314" i="12"/>
  <c r="AA315" i="12" l="1"/>
  <c r="AD315" i="12"/>
  <c r="AD316" i="12" l="1"/>
  <c r="AA316" i="12"/>
  <c r="AD317" i="12" l="1"/>
  <c r="AA317" i="12"/>
  <c r="AD318" i="12" l="1"/>
  <c r="AA318" i="12"/>
  <c r="AD319" i="12" l="1"/>
  <c r="AA319" i="12"/>
  <c r="AA320" i="12" l="1"/>
  <c r="AD320" i="12"/>
  <c r="AA321" i="12" l="1"/>
  <c r="AD321" i="12"/>
  <c r="AA322" i="12" l="1"/>
  <c r="AD322" i="12"/>
  <c r="AD323" i="12" l="1"/>
  <c r="AA323" i="12"/>
  <c r="AD324" i="12" l="1"/>
  <c r="AA324" i="12"/>
  <c r="AD325" i="12" l="1"/>
  <c r="AA325" i="12"/>
  <c r="AA326" i="12" l="1"/>
  <c r="AD326" i="12"/>
  <c r="AA327" i="12" l="1"/>
  <c r="AD327" i="12"/>
  <c r="AD328" i="12" l="1"/>
  <c r="AA328" i="12"/>
  <c r="AD329" i="12" l="1"/>
  <c r="AA329" i="12"/>
  <c r="AD330" i="12" l="1"/>
  <c r="AA330" i="12"/>
  <c r="AD331" i="12" l="1"/>
  <c r="AA331" i="12"/>
  <c r="AA332" i="12" l="1"/>
  <c r="AD332" i="12"/>
  <c r="AA333" i="12" l="1"/>
  <c r="AD333" i="12"/>
  <c r="AD334" i="12" l="1"/>
  <c r="AA334" i="12"/>
  <c r="AD335" i="12" l="1"/>
  <c r="AA335" i="12"/>
  <c r="AD336" i="12" l="1"/>
  <c r="AA336" i="12"/>
  <c r="AD337" i="12" l="1"/>
  <c r="AA337" i="12"/>
  <c r="AA338" i="12" l="1"/>
  <c r="AD338" i="12"/>
  <c r="AA339" i="12" l="1"/>
  <c r="AD339" i="12"/>
  <c r="AD340" i="12" l="1"/>
  <c r="AA340" i="12"/>
  <c r="AD341" i="12" l="1"/>
  <c r="AA341" i="12"/>
  <c r="AD342" i="12" l="1"/>
  <c r="AA342" i="12"/>
  <c r="AD343" i="12" l="1"/>
  <c r="AA343" i="12"/>
  <c r="AA344" i="12" l="1"/>
  <c r="AD344" i="12"/>
  <c r="AA345" i="12" l="1"/>
  <c r="AD345" i="12"/>
  <c r="AA346" i="12" l="1"/>
  <c r="AD346" i="12"/>
  <c r="AD347" i="12" l="1"/>
  <c r="AA347" i="12"/>
  <c r="AD348" i="12" l="1"/>
  <c r="AA348" i="12"/>
  <c r="AD349" i="12" l="1"/>
  <c r="AA349" i="12"/>
  <c r="AA350" i="12" l="1"/>
  <c r="AD350" i="12"/>
  <c r="AA351" i="12" l="1"/>
  <c r="AD351" i="12"/>
  <c r="AD352" i="12" l="1"/>
  <c r="AA352" i="12"/>
  <c r="AD353" i="12" l="1"/>
  <c r="AA353" i="12"/>
  <c r="AD354" i="12" l="1"/>
  <c r="AA354" i="12"/>
  <c r="AD355" i="12" l="1"/>
  <c r="AA355" i="12"/>
  <c r="AA356" i="12" l="1"/>
  <c r="AD356" i="12"/>
  <c r="AA357" i="12" l="1"/>
  <c r="AD357" i="12"/>
  <c r="AD358" i="12" l="1"/>
  <c r="AA358" i="12"/>
  <c r="AD359" i="12" l="1"/>
  <c r="AA359" i="12"/>
  <c r="AD360" i="12" l="1"/>
  <c r="AA360" i="12"/>
  <c r="AD361" i="12" l="1"/>
  <c r="AA361" i="12"/>
  <c r="AA362" i="12" l="1"/>
  <c r="AD362" i="12"/>
  <c r="AA363" i="12" l="1"/>
  <c r="AD363" i="12"/>
  <c r="AD364" i="12" l="1"/>
  <c r="AA364" i="12"/>
  <c r="AD365" i="12" l="1"/>
  <c r="AA365" i="12"/>
  <c r="AD366" i="12" l="1"/>
  <c r="AA366" i="12"/>
  <c r="AD367" i="12" l="1"/>
  <c r="AA367" i="12"/>
  <c r="AA368" i="12" l="1"/>
  <c r="AD368" i="12"/>
  <c r="AA369" i="12" l="1"/>
  <c r="AD369" i="12"/>
  <c r="AA370" i="12" l="1"/>
  <c r="AD370" i="12"/>
  <c r="AD371" i="12" l="1"/>
  <c r="AA371" i="12"/>
  <c r="AD372" i="12" l="1"/>
  <c r="AA372" i="12"/>
  <c r="AD373" i="12" l="1"/>
  <c r="AA373" i="12"/>
  <c r="AA374" i="12" l="1"/>
  <c r="AD374" i="12"/>
  <c r="AA375" i="12" l="1"/>
  <c r="AD375" i="12"/>
  <c r="AD376" i="12" l="1"/>
  <c r="AA376" i="12"/>
  <c r="AD377" i="12" l="1"/>
  <c r="AA377" i="12"/>
  <c r="AD378" i="12" l="1"/>
  <c r="AA378" i="12"/>
  <c r="AD379" i="12" l="1"/>
  <c r="AA379" i="12"/>
  <c r="AA380" i="12" l="1"/>
  <c r="AD380" i="12"/>
  <c r="AA381" i="12" l="1"/>
  <c r="AD381" i="12"/>
  <c r="AD382" i="12" l="1"/>
  <c r="AA382" i="12"/>
  <c r="AD383" i="12" l="1"/>
  <c r="AA383" i="12"/>
  <c r="AD384" i="12" l="1"/>
  <c r="AA384" i="12"/>
  <c r="AD385" i="12" l="1"/>
  <c r="AA385" i="12"/>
  <c r="AA386" i="12" l="1"/>
  <c r="AD386" i="12"/>
  <c r="AA387" i="12" l="1"/>
  <c r="AD387" i="12"/>
  <c r="AD388" i="12" l="1"/>
  <c r="AA388" i="12"/>
  <c r="AD389" i="12" l="1"/>
  <c r="AA389" i="12"/>
  <c r="AD390" i="12" l="1"/>
  <c r="AA390" i="12"/>
  <c r="AD391" i="12" l="1"/>
  <c r="AA391" i="12"/>
  <c r="AA392" i="12" l="1"/>
  <c r="AD392" i="12"/>
  <c r="AA393" i="12" l="1"/>
  <c r="AD393" i="12"/>
  <c r="AA394" i="12" l="1"/>
  <c r="AD394" i="12"/>
  <c r="AD395" i="12" l="1"/>
  <c r="AA395" i="12"/>
  <c r="AD396" i="12" l="1"/>
  <c r="AA396" i="12"/>
  <c r="AD397" i="12" l="1"/>
  <c r="AA397" i="12"/>
  <c r="AA398" i="12" l="1"/>
  <c r="AD398" i="12"/>
  <c r="AA399" i="12" l="1"/>
  <c r="AD399" i="12"/>
  <c r="AD400" i="12" l="1"/>
  <c r="AA400" i="12"/>
  <c r="AD401" i="12" l="1"/>
  <c r="AA401" i="12"/>
  <c r="AD402" i="12" l="1"/>
  <c r="AA402" i="12"/>
  <c r="AD403" i="12" l="1"/>
  <c r="AA403" i="12"/>
  <c r="AA404" i="12" l="1"/>
  <c r="AD404" i="12"/>
  <c r="AA405" i="12" l="1"/>
  <c r="AD405" i="12"/>
  <c r="AD406" i="12" l="1"/>
  <c r="AA406" i="12"/>
  <c r="AD407" i="12" l="1"/>
  <c r="AA407" i="12"/>
  <c r="AD408" i="12" l="1"/>
  <c r="AA408" i="12"/>
  <c r="AD409" i="12" l="1"/>
  <c r="AA409" i="12"/>
  <c r="AA410" i="12" l="1"/>
  <c r="AD410" i="12"/>
  <c r="AA411" i="12" l="1"/>
  <c r="AD411" i="12"/>
  <c r="AD412" i="12" l="1"/>
  <c r="AA412" i="12"/>
  <c r="AD413" i="12" l="1"/>
  <c r="AA413" i="12"/>
  <c r="AD414" i="12" l="1"/>
  <c r="AA414" i="12"/>
  <c r="AD415" i="12" l="1"/>
  <c r="AA415" i="12"/>
  <c r="AA416" i="12" l="1"/>
  <c r="AD416" i="12"/>
  <c r="AA417" i="12" l="1"/>
  <c r="AD417" i="12"/>
  <c r="AA418" i="12" l="1"/>
  <c r="AD418" i="12"/>
  <c r="AD419" i="12" l="1"/>
  <c r="AA419" i="12"/>
  <c r="AD420" i="12" l="1"/>
  <c r="AA420" i="12"/>
  <c r="AD421" i="12" l="1"/>
  <c r="AA421" i="12"/>
  <c r="AA422" i="12" l="1"/>
  <c r="AD422" i="12"/>
  <c r="AA423" i="12" l="1"/>
  <c r="AD423" i="12"/>
  <c r="AD424" i="12" l="1"/>
  <c r="AA424" i="12"/>
  <c r="AD425" i="12" l="1"/>
  <c r="AA425" i="12"/>
  <c r="AD426" i="12" l="1"/>
  <c r="AA426" i="12"/>
  <c r="AD427" i="12" l="1"/>
  <c r="AA427" i="12"/>
  <c r="AA428" i="12" l="1"/>
  <c r="AD428" i="12"/>
  <c r="AA429" i="12" l="1"/>
  <c r="AD429" i="12"/>
  <c r="AD430" i="12" l="1"/>
  <c r="AA430" i="12"/>
  <c r="AD431" i="12" l="1"/>
  <c r="AA431" i="12"/>
  <c r="AD432" i="12" l="1"/>
  <c r="AA432" i="12"/>
  <c r="AD433" i="12" l="1"/>
  <c r="AA433" i="12"/>
  <c r="AA434" i="12" l="1"/>
  <c r="AD434" i="12"/>
  <c r="AA435" i="12" l="1"/>
  <c r="AD435" i="12"/>
  <c r="AD436" i="12" l="1"/>
  <c r="AA436" i="12"/>
  <c r="AD437" i="12" l="1"/>
  <c r="AA437" i="12"/>
  <c r="AD438" i="12" l="1"/>
  <c r="AA438" i="12"/>
  <c r="AD439" i="12" l="1"/>
  <c r="AA439" i="12"/>
  <c r="AA440" i="12" l="1"/>
  <c r="AD440" i="12"/>
  <c r="AA441" i="12" l="1"/>
  <c r="AD441" i="12"/>
  <c r="AA442" i="12" l="1"/>
  <c r="AD442" i="12"/>
  <c r="AD443" i="12" l="1"/>
  <c r="AA443" i="12"/>
  <c r="AD444" i="12" l="1"/>
  <c r="AA444" i="12"/>
  <c r="AD445" i="12" l="1"/>
  <c r="AA445" i="12"/>
  <c r="AA446" i="12" l="1"/>
  <c r="AD446" i="12"/>
  <c r="AA447" i="12" l="1"/>
  <c r="AD447" i="12"/>
  <c r="AD448" i="12" l="1"/>
  <c r="AA448" i="12"/>
  <c r="AD449" i="12" l="1"/>
  <c r="AA449" i="12"/>
  <c r="AD450" i="12" l="1"/>
  <c r="AA450" i="12"/>
  <c r="AD451" i="12" l="1"/>
  <c r="AA451" i="12"/>
  <c r="AA452" i="12" l="1"/>
  <c r="AD452" i="12"/>
  <c r="AA453" i="12" l="1"/>
  <c r="AD453" i="12"/>
  <c r="AD454" i="12" l="1"/>
  <c r="AA454" i="12"/>
  <c r="AD455" i="12" l="1"/>
  <c r="AA455" i="12"/>
  <c r="AD456" i="12" l="1"/>
  <c r="AA456" i="12"/>
  <c r="AD457" i="12" l="1"/>
  <c r="AA457" i="12"/>
  <c r="AA458" i="12" l="1"/>
  <c r="AD458" i="12"/>
  <c r="AA459" i="12" l="1"/>
  <c r="AD459" i="12"/>
  <c r="AD460" i="12" l="1"/>
  <c r="AA460" i="12"/>
  <c r="AD461" i="12" l="1"/>
  <c r="AA461" i="12"/>
  <c r="AD462" i="12" l="1"/>
  <c r="AA462" i="12"/>
  <c r="AD463" i="12" l="1"/>
  <c r="AA463" i="12"/>
  <c r="AA464" i="12" l="1"/>
  <c r="AD464" i="12"/>
  <c r="AA465" i="12" l="1"/>
  <c r="AD465" i="12"/>
  <c r="AA466" i="12" l="1"/>
  <c r="AD466" i="12"/>
  <c r="AD467" i="12" l="1"/>
  <c r="AA467" i="12"/>
  <c r="AD468" i="12" l="1"/>
  <c r="AA468" i="12"/>
  <c r="AD469" i="12" l="1"/>
  <c r="AA469" i="12"/>
  <c r="AA470" i="12" l="1"/>
  <c r="AD470" i="12"/>
  <c r="AA471" i="12" l="1"/>
  <c r="AD471" i="12"/>
  <c r="AD472" i="12" l="1"/>
  <c r="AA472" i="12"/>
  <c r="AD473" i="12" l="1"/>
  <c r="AA473" i="12"/>
  <c r="AD474" i="12" l="1"/>
  <c r="AA474" i="12"/>
  <c r="AD475" i="12" l="1"/>
  <c r="AA475" i="12"/>
  <c r="AA476" i="12" l="1"/>
  <c r="AD476" i="12"/>
  <c r="AA477" i="12" l="1"/>
  <c r="AD477" i="12"/>
  <c r="AD478" i="12" l="1"/>
  <c r="AA478" i="12"/>
  <c r="AD479" i="12" l="1"/>
  <c r="AA479" i="12"/>
  <c r="AD480" i="12" l="1"/>
  <c r="AA480" i="12"/>
  <c r="AD481" i="12" l="1"/>
  <c r="AA481" i="12"/>
  <c r="AA482" i="12" l="1"/>
  <c r="AD482" i="12"/>
  <c r="AA483" i="12" l="1"/>
  <c r="AD483" i="12"/>
  <c r="AD484" i="12" l="1"/>
  <c r="AA484" i="12"/>
  <c r="AD485" i="12" l="1"/>
  <c r="AA485" i="12"/>
  <c r="AD486" i="12" l="1"/>
  <c r="AA486" i="12"/>
  <c r="AD487" i="12" l="1"/>
  <c r="AA487" i="12"/>
  <c r="AA488" i="12" l="1"/>
  <c r="AD488" i="12"/>
  <c r="AA489" i="12" l="1"/>
  <c r="AD489" i="12"/>
  <c r="AA490" i="12" l="1"/>
  <c r="AD490" i="12"/>
  <c r="AD491" i="12" l="1"/>
  <c r="AA491" i="12"/>
  <c r="AD492" i="12" l="1"/>
  <c r="AA492" i="12"/>
  <c r="AD493" i="12" l="1"/>
  <c r="AA493" i="12"/>
  <c r="AA494" i="12" l="1"/>
  <c r="AD494" i="12"/>
  <c r="AA495" i="12" l="1"/>
  <c r="AD495" i="12"/>
  <c r="AD496" i="12" l="1"/>
  <c r="AA496" i="12"/>
  <c r="AD497" i="12" l="1"/>
  <c r="AA497" i="12"/>
  <c r="AD498" i="12" l="1"/>
  <c r="AA498" i="12"/>
  <c r="AD499" i="12" l="1"/>
  <c r="AA499" i="12"/>
  <c r="AA500" i="12" l="1"/>
  <c r="AD500" i="12"/>
  <c r="AA501" i="12" l="1"/>
  <c r="AD501" i="12"/>
  <c r="AD502" i="12" l="1"/>
  <c r="AA502" i="12"/>
  <c r="AD503" i="12" l="1"/>
  <c r="AA503" i="12"/>
  <c r="AD504" i="12" l="1"/>
  <c r="AA504" i="12"/>
  <c r="AD505" i="12" l="1"/>
  <c r="AA505" i="12"/>
  <c r="AA506" i="12" l="1"/>
  <c r="AD506" i="12"/>
  <c r="AA507" i="12" l="1"/>
  <c r="AD507" i="12"/>
  <c r="AD508" i="12" l="1"/>
  <c r="AA508" i="12"/>
  <c r="AD509" i="12" l="1"/>
  <c r="AA509" i="12"/>
  <c r="AD510" i="12" l="1"/>
  <c r="AA510" i="12"/>
  <c r="AD511" i="12" l="1"/>
  <c r="AA511" i="12"/>
  <c r="AA512" i="12" l="1"/>
  <c r="AD512" i="12"/>
  <c r="AA513" i="12" l="1"/>
  <c r="AD513" i="12"/>
  <c r="AA514" i="12" l="1"/>
  <c r="AD514" i="12"/>
  <c r="AD515" i="12" l="1"/>
  <c r="AA515" i="12"/>
  <c r="AD516" i="12" l="1"/>
  <c r="AA516" i="12"/>
  <c r="AD517" i="12" l="1"/>
  <c r="AA517" i="12"/>
  <c r="AA518" i="12" l="1"/>
  <c r="AD518" i="12"/>
  <c r="AA519" i="12" l="1"/>
  <c r="AD519" i="12"/>
  <c r="AD520" i="12" l="1"/>
  <c r="AA520" i="12"/>
  <c r="AD521" i="12" l="1"/>
  <c r="AA521" i="12"/>
  <c r="AD522" i="12" l="1"/>
  <c r="AA522" i="12"/>
  <c r="AD523" i="12" l="1"/>
  <c r="AA523" i="12"/>
  <c r="AA524" i="12" l="1"/>
  <c r="AD524" i="12"/>
  <c r="AA525" i="12" l="1"/>
  <c r="AD525" i="12"/>
  <c r="AD526" i="12" l="1"/>
  <c r="AA526" i="12"/>
  <c r="AD527" i="12" l="1"/>
  <c r="AA527" i="12"/>
  <c r="AD528" i="12" l="1"/>
  <c r="AA528" i="12"/>
  <c r="AD529" i="12" l="1"/>
  <c r="AA529" i="12"/>
  <c r="AA530" i="12" l="1"/>
  <c r="AD530" i="12"/>
  <c r="AA531" i="12" l="1"/>
  <c r="AD531" i="12"/>
  <c r="AD532" i="12" l="1"/>
  <c r="AA532" i="12"/>
  <c r="AD533" i="12" l="1"/>
  <c r="AA533" i="12"/>
  <c r="AD534" i="12" l="1"/>
  <c r="AA534" i="12"/>
  <c r="AD535" i="12" l="1"/>
  <c r="AA535" i="12"/>
  <c r="AA536" i="12" l="1"/>
  <c r="AD536" i="12"/>
  <c r="AA537" i="12" l="1"/>
  <c r="AD537" i="12"/>
  <c r="AA538" i="12" l="1"/>
  <c r="AD538" i="12"/>
  <c r="AD539" i="12" l="1"/>
  <c r="AA539" i="12"/>
  <c r="AD540" i="12" l="1"/>
  <c r="AA540" i="12"/>
  <c r="AD541" i="12" l="1"/>
  <c r="AA541" i="12"/>
  <c r="AA542" i="12" l="1"/>
  <c r="AD542" i="12"/>
  <c r="AA543" i="12" l="1"/>
  <c r="AD543" i="12"/>
  <c r="AD544" i="12" l="1"/>
  <c r="AA544" i="12"/>
  <c r="AD545" i="12" l="1"/>
  <c r="AA545" i="12"/>
  <c r="AD546" i="12" l="1"/>
  <c r="AA546" i="12"/>
  <c r="AD547" i="12" l="1"/>
  <c r="AA547" i="12"/>
  <c r="AA548" i="12" l="1"/>
  <c r="AD548" i="12"/>
  <c r="AA549" i="12" l="1"/>
  <c r="AD549" i="12"/>
  <c r="AD550" i="12" l="1"/>
  <c r="AA550" i="12"/>
  <c r="AD551" i="12" l="1"/>
  <c r="AA551" i="12"/>
  <c r="AD552" i="12" l="1"/>
  <c r="AA552" i="12"/>
  <c r="AD553" i="12" l="1"/>
  <c r="AA553" i="12"/>
  <c r="AA554" i="12" l="1"/>
  <c r="AD554" i="12"/>
  <c r="AA555" i="12" l="1"/>
  <c r="AD555" i="12"/>
  <c r="AD556" i="12" l="1"/>
  <c r="AA556" i="12"/>
  <c r="AD557" i="12" l="1"/>
  <c r="AA557" i="12"/>
  <c r="AD558" i="12" l="1"/>
  <c r="AA558" i="12"/>
  <c r="AD559" i="12" l="1"/>
  <c r="AA559" i="12"/>
  <c r="AA560" i="12" l="1"/>
  <c r="AD560" i="12"/>
  <c r="AA561" i="12" l="1"/>
  <c r="AD561" i="12"/>
  <c r="AA562" i="12" l="1"/>
  <c r="AD562" i="12"/>
  <c r="AD563" i="12" l="1"/>
  <c r="AA563" i="12"/>
  <c r="AD564" i="12" l="1"/>
  <c r="AA564" i="12"/>
  <c r="AD565" i="12" l="1"/>
  <c r="AA565" i="12"/>
  <c r="AA566" i="12" l="1"/>
  <c r="AD566" i="12"/>
  <c r="AA567" i="12" l="1"/>
  <c r="AD567" i="12"/>
  <c r="AD568" i="12" l="1"/>
  <c r="AD569" i="12" l="1"/>
  <c r="U1" i="14"/>
  <c r="U1" i="16" l="1"/>
  <c r="Y1" i="11"/>
  <c r="B44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Miroslav Sojka</author>
  </authors>
  <commentList>
    <comment ref="B5" authorId="0" shapeId="0" xr:uid="{C671FD1D-4E8C-464B-B3CE-0FBDDC0B92D7}">
      <text>
        <r>
          <rPr>
            <sz val="9"/>
            <color indexed="81"/>
            <rFont val="Calibri"/>
            <family val="2"/>
            <charset val="238"/>
            <scheme val="minor"/>
          </rPr>
          <t>Zadejte ve tvaru dd.mm.rr
např. 25.3.20</t>
        </r>
      </text>
    </comment>
    <comment ref="F6" authorId="0" shapeId="0" xr:uid="{FBBCA49A-8CE6-4A78-B7C9-A7858FED683A}">
      <text>
        <r>
          <rPr>
            <sz val="9"/>
            <color indexed="81"/>
            <rFont val="Calibri"/>
            <family val="2"/>
            <charset val="238"/>
            <scheme val="minor"/>
          </rPr>
          <t>zadejte hh:mm
např. 12:35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Z9" authorId="0" shapeId="0" xr:uid="{B1F8F8F3-285E-4480-B4D3-D025136AA699}">
      <text>
        <r>
          <rPr>
            <sz val="9"/>
            <color indexed="81"/>
            <rFont val="Calibri"/>
            <family val="2"/>
            <charset val="238"/>
            <scheme val="minor"/>
          </rPr>
          <t>Uveďte spotřebu</t>
        </r>
      </text>
    </comment>
    <comment ref="Z14" authorId="0" shapeId="0" xr:uid="{65F05EE3-9B4A-42DC-9260-F61B343D7539}">
      <text>
        <r>
          <rPr>
            <sz val="9"/>
            <color indexed="81"/>
            <rFont val="Calibri"/>
            <family val="2"/>
            <charset val="238"/>
            <scheme val="minor"/>
          </rPr>
          <t>Vyplňte v případě doložení ceny paliva dokladem, jinak bude použita ceny paliva z vyhlášky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R30" authorId="0" shapeId="0" xr:uid="{F08B291F-44C1-46FE-AA22-A6F07099A98B}">
      <text>
        <r>
          <rPr>
            <sz val="8"/>
            <color indexed="81"/>
            <rFont val="Tahoma"/>
            <family val="2"/>
            <charset val="238"/>
          </rPr>
          <t>V případě podbarvení této buňky vypočteno dle § 163 odst. 4 ZP (neposuzuje se odděleně)</t>
        </r>
      </text>
    </comment>
  </commentList>
</comments>
</file>

<file path=xl/sharedStrings.xml><?xml version="1.0" encoding="utf-8"?>
<sst xmlns="http://schemas.openxmlformats.org/spreadsheetml/2006/main" count="246" uniqueCount="180">
  <si>
    <t>ano</t>
  </si>
  <si>
    <t>ne</t>
  </si>
  <si>
    <t>Datum</t>
  </si>
  <si>
    <r>
      <t>Použitý dopr. prostředek</t>
    </r>
    <r>
      <rPr>
        <vertAlign val="superscript"/>
        <sz val="8"/>
        <rFont val="Calibri"/>
        <family val="2"/>
        <charset val="238"/>
      </rPr>
      <t>2)</t>
    </r>
  </si>
  <si>
    <t>Jízdné a místní přeprava</t>
  </si>
  <si>
    <t>Stravné</t>
  </si>
  <si>
    <t>Noc-
ležné</t>
  </si>
  <si>
    <t>Nutné
vedlejší výdaje</t>
  </si>
  <si>
    <t>Celkem</t>
  </si>
  <si>
    <t>Upraveno</t>
  </si>
  <si>
    <t>v hod.</t>
  </si>
  <si>
    <t>Kč</t>
  </si>
  <si>
    <t>Odjezd</t>
  </si>
  <si>
    <t>Příjezd</t>
  </si>
  <si>
    <t>Záloha</t>
  </si>
  <si>
    <t>L - letadlo</t>
  </si>
  <si>
    <t>A - autobus</t>
  </si>
  <si>
    <t>O</t>
  </si>
  <si>
    <t>A</t>
  </si>
  <si>
    <t>Autobus</t>
  </si>
  <si>
    <t>Letadlo</t>
  </si>
  <si>
    <t>L</t>
  </si>
  <si>
    <t>P</t>
  </si>
  <si>
    <t>spotřeba 1</t>
  </si>
  <si>
    <t>spotřeba 2</t>
  </si>
  <si>
    <t>spotřeba 3</t>
  </si>
  <si>
    <t>spotřeba 4</t>
  </si>
  <si>
    <t>Vozidlo</t>
  </si>
  <si>
    <t>5 až 12 hod.</t>
  </si>
  <si>
    <t>více než 18 hod.</t>
  </si>
  <si>
    <t>12 až 18 hod.</t>
  </si>
  <si>
    <t>benzin 95 oktanů</t>
  </si>
  <si>
    <t>benzin 98 oktanů</t>
  </si>
  <si>
    <t>nafta</t>
  </si>
  <si>
    <t>Náhrady</t>
  </si>
  <si>
    <t>I</t>
  </si>
  <si>
    <t>II</t>
  </si>
  <si>
    <t>III</t>
  </si>
  <si>
    <t>počet jídel</t>
  </si>
  <si>
    <t>Jízdné v případě AUV</t>
  </si>
  <si>
    <t>Palivo</t>
  </si>
  <si>
    <t>amortizace za km</t>
  </si>
  <si>
    <t>Cena paliva z dokladu</t>
  </si>
  <si>
    <t>Bezplatně poskytnutá strava</t>
  </si>
  <si>
    <t>S</t>
  </si>
  <si>
    <t>V</t>
  </si>
  <si>
    <t>SO</t>
  </si>
  <si>
    <t>SV</t>
  </si>
  <si>
    <t>OV</t>
  </si>
  <si>
    <t>SOV</t>
  </si>
  <si>
    <t>Z</t>
  </si>
  <si>
    <t>K</t>
  </si>
  <si>
    <t>0 - 5 hod</t>
  </si>
  <si>
    <t>snídaně</t>
  </si>
  <si>
    <t>oběd</t>
  </si>
  <si>
    <t>večeře</t>
  </si>
  <si>
    <t>doba</t>
  </si>
  <si>
    <t>skupina</t>
  </si>
  <si>
    <t>náhrada za km paliva</t>
  </si>
  <si>
    <t>Vlak</t>
  </si>
  <si>
    <t>V - Vlak</t>
  </si>
  <si>
    <r>
      <t xml:space="preserve">Vzdálenost
v km </t>
    </r>
    <r>
      <rPr>
        <vertAlign val="superscript"/>
        <sz val="8"/>
        <rFont val="Calibri"/>
        <family val="2"/>
        <charset val="238"/>
        <scheme val="minor"/>
      </rPr>
      <t>1</t>
    </r>
    <r>
      <rPr>
        <vertAlign val="superscript"/>
        <sz val="8"/>
        <rFont val="Calibri"/>
        <family val="2"/>
        <charset val="238"/>
      </rPr>
      <t>)</t>
    </r>
  </si>
  <si>
    <t>Strava poskytnuta bezplatně</t>
  </si>
  <si>
    <t>Ubytování  poskytnuto bezplatně:*</t>
  </si>
  <si>
    <t>Se způsobem provedení vyučtování souhlasí:</t>
  </si>
  <si>
    <t>SPZ</t>
  </si>
  <si>
    <t>VV</t>
  </si>
  <si>
    <t>Služební silniční vozidlo</t>
  </si>
  <si>
    <t>Vlastní silniční vozidlo - náhrada za každý km jízdy</t>
  </si>
  <si>
    <t>Vlastní vozidlo s náhradou výdajů za vlak</t>
  </si>
  <si>
    <t>Vlastní vozidlo s náhradou výdajů za autobus</t>
  </si>
  <si>
    <t>Spolujízda</t>
  </si>
  <si>
    <t>V - VV</t>
  </si>
  <si>
    <t>A - VV</t>
  </si>
  <si>
    <t>SV - služební vozidlo</t>
  </si>
  <si>
    <t>VV - vlastní vozidlo</t>
  </si>
  <si>
    <t>V - VV  - vlastní vozidlo s náhradou výdajů za vlak</t>
  </si>
  <si>
    <t>A - VV - vlastní vozidlo s náhradou výdajů za autobus</t>
  </si>
  <si>
    <t>3 údaje v TP</t>
  </si>
  <si>
    <t>80/1268/EHS</t>
  </si>
  <si>
    <t>arit.průměr</t>
  </si>
  <si>
    <t>93/116/ES</t>
  </si>
  <si>
    <t>třetí údaj</t>
  </si>
  <si>
    <t>1999/100/ES</t>
  </si>
  <si>
    <t>2004/3/ES</t>
  </si>
  <si>
    <t>EU 692/2008</t>
  </si>
  <si>
    <t>EU 692/2008A,…F</t>
  </si>
  <si>
    <t>EU/566/2011</t>
  </si>
  <si>
    <t>2007/46/ES</t>
  </si>
  <si>
    <t>EHK 101,R101.00</t>
  </si>
  <si>
    <t>459/2012/EU</t>
  </si>
  <si>
    <t xml:space="preserve">630/2012/EU </t>
  </si>
  <si>
    <t>EU195/2013</t>
  </si>
  <si>
    <t>715/2007/ES</t>
  </si>
  <si>
    <t>EU136/2014</t>
  </si>
  <si>
    <t>EU2016/646</t>
  </si>
  <si>
    <t>EU2017/1347</t>
  </si>
  <si>
    <t>EU2015/45</t>
  </si>
  <si>
    <t>jiná norma</t>
  </si>
  <si>
    <t>Doplňte kombinovanou spotřebu dle norem EU z TP a ostatní pole ponechte prázdné</t>
  </si>
  <si>
    <t>Pokud nezadáte cenu paliva z dokladu, bude použita cena z vyhlášky</t>
  </si>
  <si>
    <t>Přehled EU norem používaných v TP</t>
  </si>
  <si>
    <t>Průměr - použitá spotřeba</t>
  </si>
  <si>
    <t>Pokud údaj o kombinované spotřebě v technickém průkazu není, vypočte se spotřeba PHM vozidla aritmetickým průměrem ze všech údajů o spotřebě uvedených v technickém průkazu.</t>
  </si>
  <si>
    <t>CESTOVNÍ  PŘÍKAZ K USKUTEČNĚNÍ TUZEMSKÉ PRACOVNÍ CESTY</t>
  </si>
  <si>
    <t>Jméno a příjmení:</t>
  </si>
  <si>
    <t>Útvar, katedra:</t>
  </si>
  <si>
    <t>Datum a místo zahájení cesty:</t>
  </si>
  <si>
    <t>Místo konání:</t>
  </si>
  <si>
    <t>Datum a místo ukončení cesty:</t>
  </si>
  <si>
    <t>V Praze dne</t>
  </si>
  <si>
    <t>Podpis zaměstnance</t>
  </si>
  <si>
    <t>Podpis přímého nadřízeného</t>
  </si>
  <si>
    <t>POUŽITÍ  SOUKROMÉHO  VOZIDLA NA PRACOVNÍ CESTU</t>
  </si>
  <si>
    <t>Vlastník  vozidla:</t>
  </si>
  <si>
    <t>Účel:</t>
  </si>
  <si>
    <t>Řidič vozidla:</t>
  </si>
  <si>
    <t>RZ vozidla:</t>
  </si>
  <si>
    <t>Typ vozu:</t>
  </si>
  <si>
    <t>Datum povinného proškolení  řidiče:</t>
  </si>
  <si>
    <t>Číslo havarijní pojistky:</t>
  </si>
  <si>
    <t>Spolucestující:</t>
  </si>
  <si>
    <t>Prohlašuji, že vozidlo použité na této služební cestě</t>
  </si>
  <si>
    <t>JE</t>
  </si>
  <si>
    <t>NENÍ</t>
  </si>
  <si>
    <t>Prohlašuji, že mám platný řidičský průkaz.</t>
  </si>
  <si>
    <t>Podpis tajemníka (správce rozpočtu)</t>
  </si>
  <si>
    <t>L - VV</t>
  </si>
  <si>
    <t>Vlastní vozidlo s náhradou výdajů za letadlo</t>
  </si>
  <si>
    <t>L - VV - vlastní vozidlo s náhradou výdajů za letadlo</t>
  </si>
  <si>
    <t>Výše zálohy</t>
  </si>
  <si>
    <t>Žádám o zálohu:</t>
  </si>
  <si>
    <t>Ano, v hotovosti</t>
  </si>
  <si>
    <t>Ne</t>
  </si>
  <si>
    <t>Ano, na bank. účet</t>
  </si>
  <si>
    <t xml:space="preserve">od </t>
  </si>
  <si>
    <t>do</t>
  </si>
  <si>
    <t>SJ -  spolujízda</t>
  </si>
  <si>
    <t>SJ</t>
  </si>
  <si>
    <t>za l</t>
  </si>
  <si>
    <t>elektřina</t>
  </si>
  <si>
    <t>za kWh</t>
  </si>
  <si>
    <t>Návrh na určení dopravního prostředku:</t>
  </si>
  <si>
    <t>VYÚČTOVÁNÍ TUZEMSKÉ PRACOVNÍ CESTY</t>
  </si>
  <si>
    <t>Datum a podpis zaměstnance</t>
  </si>
  <si>
    <t>Podpis  řešitele grantu nebo projektu</t>
  </si>
  <si>
    <t>Podpis pracovníka ekonomického oddělení, 
který kontroloval a upravil vyúčtování</t>
  </si>
  <si>
    <t>Podpis správce rozpočtu (tajemníka)</t>
  </si>
  <si>
    <t>Číslo bankovního účtu pro zasílání náhrad zaměstanci:</t>
  </si>
  <si>
    <t xml:space="preserve">Přílohy: </t>
  </si>
  <si>
    <t>Vyplní řidič vozidla (zaměstnanec) před cestou.</t>
  </si>
  <si>
    <t>Prohlašuji, že jsem všechny údaje uvedl úplně, a že je  zpráva z tuzemské pracovní cesty přiložena.</t>
  </si>
  <si>
    <t>Předpokládaná výše cestovních výdajů  za jehož použití mají být poskytnuty náhrady jízdních výdajů:</t>
  </si>
  <si>
    <t>jméno a příjmení</t>
  </si>
  <si>
    <t>ZPRÁVA O PRŮBĚHU A VÝSLEDCÍCH  PRACOVNÍ CESTY</t>
  </si>
  <si>
    <t>Způsob dopravy:</t>
  </si>
  <si>
    <t>Průběh cesty:</t>
  </si>
  <si>
    <t>Výsledek pracovní cesty (přínos pracovní cesty):</t>
  </si>
  <si>
    <r>
      <rPr>
        <sz val="8"/>
        <color theme="1"/>
        <rFont val="Calibri"/>
        <family val="2"/>
        <charset val="238"/>
        <scheme val="minor"/>
      </rPr>
      <t>Příloha OD  č. 1/2022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</si>
  <si>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datum</t>
  </si>
  <si>
    <t>body</t>
  </si>
  <si>
    <r>
      <rPr>
        <sz val="8"/>
        <color theme="1"/>
        <rFont val="Calibri"/>
        <family val="2"/>
        <charset val="238"/>
        <scheme val="minor"/>
      </rPr>
      <t>Příloha OD  č. 1/2022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sz val="10"/>
        <color theme="1"/>
        <rFont val="Calibri"/>
        <family val="2"/>
        <charset val="238"/>
        <scheme val="minor"/>
      </rPr>
      <t>Evidenční číslo:</t>
    </r>
  </si>
  <si>
    <t>Příloha OD  č. 1/2022</t>
  </si>
  <si>
    <t>Místo</t>
  </si>
  <si>
    <t xml:space="preserve"> v evidenci plátců silniční daně pro rok 2023.</t>
  </si>
  <si>
    <t xml:space="preserve"> - kopie velkého technického průkazu (datum aktuální technické kontroly)
 - kopie dokladu o sjednání havarijního pojištění (pokud jste už neodevzdali  na ekonomickém oddělení.)</t>
  </si>
  <si>
    <t>Podpis vedoucí ekonomického oddělení</t>
  </si>
  <si>
    <t xml:space="preserve">Podpis vedoucí ekonomického oddělení </t>
  </si>
  <si>
    <t>PF UK</t>
  </si>
  <si>
    <t>grant</t>
  </si>
  <si>
    <t>jiné</t>
  </si>
  <si>
    <t>Zdroj financování:</t>
  </si>
  <si>
    <t>upřesněte zdroj</t>
  </si>
  <si>
    <t>Praha</t>
  </si>
  <si>
    <t>Jablunkov</t>
  </si>
  <si>
    <t>Pracoviště:</t>
  </si>
  <si>
    <t>Miroslav Sojka</t>
  </si>
  <si>
    <t>9AX9216</t>
  </si>
  <si>
    <t>Petra Sojková Machoňová</t>
  </si>
  <si>
    <t>Mercedes-Benz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</si>
</sst>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-* #,##0\ &quot;Kč&quot;_-;\-* #,##0\ &quot;Kč&quot;_-;_-* &quot;-&quot;\ &quot;Kč&quot;_-;_-@_-"/>
    <numFmt numFmtId="164" formatCode="dd/mm/yy;@"/>
    <numFmt numFmtId="165" formatCode="0.000"/>
    <numFmt numFmtId="166" formatCode="0.00000"/>
    <numFmt numFmtId="167" formatCode="d/m/yy\ h:mm;@"/>
    <numFmt numFmtId="168" formatCode="[h]:mm:ss;@"/>
    <numFmt numFmtId="169" formatCode="#,##0.00\ &quot;Kč&quot;"/>
    <numFmt numFmtId="170" formatCode="#,##0\ &quot;Kč&quot;"/>
    <numFmt numFmtId="172" formatCode="ddd\ dd/mm/yyyy"/>
  </numFmts>
  <fonts count="33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vertAlign val="superscript"/>
      <sz val="7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8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vertAlign val="superscript"/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8"/>
      <name val="Arial"/>
      <family val="2"/>
      <charset val="238"/>
    </font>
    <font>
      <sz val="9"/>
      <color indexed="81"/>
      <name val="Tahoma"/>
      <family val="2"/>
      <charset val="238"/>
    </font>
    <font>
      <sz val="9"/>
      <color indexed="81"/>
      <name val="Calibri"/>
      <family val="2"/>
      <charset val="238"/>
      <scheme val="minor"/>
    </font>
    <font>
      <sz val="8"/>
      <color indexed="8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8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ECF2F8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1" fillId="0" borderId="2"/>
  </cellStyleXfs>
  <cellXfs count="288">
    <xf numFmtId="0" fontId="0" fillId="0" borderId="0" xfId="0"/>
    <xf numFmtId="0" fontId="4" fillId="0" borderId="7" xfId="1" applyFont="1" applyBorder="1"/>
    <xf numFmtId="0" fontId="4" fillId="0" borderId="0" xfId="1" applyFont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10" fillId="0" borderId="0" xfId="1" applyFont="1" applyAlignment="1">
      <alignment horizontal="left"/>
    </xf>
    <xf numFmtId="0" fontId="10" fillId="0" borderId="0" xfId="1" applyFont="1"/>
    <xf numFmtId="0" fontId="4" fillId="0" borderId="11" xfId="1" applyFont="1" applyBorder="1" applyAlignment="1">
      <alignment horizontal="center" vertical="center"/>
    </xf>
    <xf numFmtId="20" fontId="4" fillId="0" borderId="2" xfId="1" applyNumberFormat="1" applyFont="1" applyBorder="1" applyAlignment="1">
      <alignment vertical="center"/>
    </xf>
    <xf numFmtId="0" fontId="4" fillId="0" borderId="7" xfId="1" applyFont="1" applyBorder="1" applyAlignment="1">
      <alignment horizontal="center" vertical="center"/>
    </xf>
    <xf numFmtId="20" fontId="4" fillId="0" borderId="7" xfId="1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4" fillId="0" borderId="0" xfId="1" applyFont="1" applyAlignment="1">
      <alignment wrapText="1"/>
    </xf>
    <xf numFmtId="0" fontId="4" fillId="0" borderId="1" xfId="1" applyFont="1" applyBorder="1"/>
    <xf numFmtId="0" fontId="4" fillId="0" borderId="3" xfId="1" applyFont="1" applyBorder="1"/>
    <xf numFmtId="4" fontId="4" fillId="0" borderId="10" xfId="1" applyNumberFormat="1" applyFont="1" applyBorder="1"/>
    <xf numFmtId="4" fontId="4" fillId="0" borderId="12" xfId="1" applyNumberFormat="1" applyFont="1" applyBorder="1"/>
    <xf numFmtId="0" fontId="4" fillId="2" borderId="0" xfId="1" applyFont="1" applyFill="1"/>
    <xf numFmtId="0" fontId="4" fillId="2" borderId="1" xfId="1" applyFont="1" applyFill="1" applyBorder="1"/>
    <xf numFmtId="0" fontId="4" fillId="2" borderId="2" xfId="1" applyFont="1" applyFill="1" applyBorder="1"/>
    <xf numFmtId="2" fontId="4" fillId="2" borderId="2" xfId="1" applyNumberFormat="1" applyFont="1" applyFill="1" applyBorder="1" applyAlignment="1">
      <alignment horizontal="right"/>
    </xf>
    <xf numFmtId="2" fontId="4" fillId="0" borderId="2" xfId="1" applyNumberFormat="1" applyFont="1" applyBorder="1" applyAlignment="1">
      <alignment horizontal="left"/>
    </xf>
    <xf numFmtId="0" fontId="4" fillId="0" borderId="0" xfId="1" applyFont="1"/>
    <xf numFmtId="0" fontId="13" fillId="0" borderId="0" xfId="0" applyFont="1"/>
    <xf numFmtId="20" fontId="10" fillId="0" borderId="0" xfId="1" applyNumberFormat="1" applyFont="1"/>
    <xf numFmtId="0" fontId="4" fillId="0" borderId="9" xfId="1" applyFont="1" applyBorder="1"/>
    <xf numFmtId="0" fontId="16" fillId="0" borderId="0" xfId="1" applyFont="1"/>
    <xf numFmtId="0" fontId="13" fillId="0" borderId="16" xfId="0" applyFont="1" applyBorder="1" applyAlignment="1">
      <alignment horizontal="center"/>
    </xf>
    <xf numFmtId="0" fontId="4" fillId="0" borderId="15" xfId="1" applyFont="1" applyBorder="1"/>
    <xf numFmtId="0" fontId="4" fillId="0" borderId="13" xfId="1" applyFont="1" applyBorder="1"/>
    <xf numFmtId="0" fontId="4" fillId="0" borderId="17" xfId="1" applyFont="1" applyBorder="1"/>
    <xf numFmtId="4" fontId="4" fillId="0" borderId="3" xfId="1" applyNumberFormat="1" applyFont="1" applyBorder="1"/>
    <xf numFmtId="0" fontId="10" fillId="0" borderId="10" xfId="1" applyFont="1" applyBorder="1" applyAlignment="1">
      <alignment horizontal="center" vertical="center" wrapText="1"/>
    </xf>
    <xf numFmtId="2" fontId="5" fillId="0" borderId="0" xfId="1" applyNumberFormat="1" applyFont="1"/>
    <xf numFmtId="0" fontId="0" fillId="0" borderId="0" xfId="0" applyAlignment="1">
      <alignment horizontal="right"/>
    </xf>
    <xf numFmtId="0" fontId="4" fillId="0" borderId="0" xfId="1" applyFont="1" applyAlignment="1">
      <alignment horizontal="left"/>
    </xf>
    <xf numFmtId="0" fontId="5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14" fontId="4" fillId="0" borderId="0" xfId="1" applyNumberFormat="1" applyFont="1" applyAlignment="1">
      <alignment horizontal="left"/>
    </xf>
    <xf numFmtId="0" fontId="4" fillId="0" borderId="10" xfId="1" applyFont="1" applyBorder="1" applyAlignment="1">
      <alignment horizontal="center" vertical="center"/>
    </xf>
    <xf numFmtId="0" fontId="4" fillId="0" borderId="14" xfId="1" applyFont="1" applyBorder="1"/>
    <xf numFmtId="0" fontId="4" fillId="0" borderId="19" xfId="1" applyFont="1" applyBorder="1"/>
    <xf numFmtId="0" fontId="2" fillId="0" borderId="0" xfId="1" applyFont="1"/>
    <xf numFmtId="0" fontId="5" fillId="0" borderId="0" xfId="1" applyFont="1" applyAlignment="1">
      <alignment horizontal="center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0" fillId="0" borderId="0" xfId="0" applyAlignment="1">
      <alignment horizontal="left"/>
    </xf>
    <xf numFmtId="0" fontId="5" fillId="0" borderId="0" xfId="1" applyFont="1"/>
    <xf numFmtId="49" fontId="0" fillId="0" borderId="0" xfId="0" applyNumberFormat="1"/>
    <xf numFmtId="0" fontId="3" fillId="0" borderId="0" xfId="1" applyFont="1" applyAlignment="1">
      <alignment horizontal="center"/>
    </xf>
    <xf numFmtId="4" fontId="4" fillId="0" borderId="0" xfId="1" applyNumberFormat="1" applyFont="1"/>
    <xf numFmtId="167" fontId="4" fillId="0" borderId="0" xfId="1" applyNumberFormat="1" applyFont="1"/>
    <xf numFmtId="164" fontId="4" fillId="0" borderId="0" xfId="1" applyNumberFormat="1" applyFont="1"/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right"/>
    </xf>
    <xf numFmtId="0" fontId="17" fillId="0" borderId="0" xfId="0" applyFont="1"/>
    <xf numFmtId="0" fontId="13" fillId="3" borderId="10" xfId="0" applyFont="1" applyFill="1" applyBorder="1"/>
    <xf numFmtId="0" fontId="13" fillId="3" borderId="10" xfId="0" applyFont="1" applyFill="1" applyBorder="1" applyAlignment="1">
      <alignment horizontal="center"/>
    </xf>
    <xf numFmtId="168" fontId="13" fillId="3" borderId="10" xfId="0" applyNumberFormat="1" applyFont="1" applyFill="1" applyBorder="1" applyProtection="1">
      <protection hidden="1"/>
    </xf>
    <xf numFmtId="4" fontId="4" fillId="0" borderId="9" xfId="1" applyNumberFormat="1" applyFont="1" applyBorder="1"/>
    <xf numFmtId="0" fontId="13" fillId="4" borderId="10" xfId="0" applyFont="1" applyFill="1" applyBorder="1" applyAlignment="1" applyProtection="1">
      <alignment horizontal="center"/>
      <protection locked="0"/>
    </xf>
    <xf numFmtId="165" fontId="13" fillId="0" borderId="0" xfId="0" applyNumberFormat="1" applyFont="1"/>
    <xf numFmtId="2" fontId="4" fillId="0" borderId="2" xfId="1" applyNumberFormat="1" applyFont="1" applyBorder="1"/>
    <xf numFmtId="20" fontId="4" fillId="4" borderId="13" xfId="1" applyNumberFormat="1" applyFont="1" applyFill="1" applyBorder="1" applyAlignment="1" applyProtection="1">
      <alignment horizontal="center"/>
      <protection locked="0"/>
    </xf>
    <xf numFmtId="20" fontId="4" fillId="4" borderId="17" xfId="1" applyNumberFormat="1" applyFont="1" applyFill="1" applyBorder="1" applyAlignment="1" applyProtection="1">
      <alignment horizontal="center"/>
      <protection locked="0"/>
    </xf>
    <xf numFmtId="4" fontId="6" fillId="0" borderId="12" xfId="1" applyNumberFormat="1" applyFont="1" applyBorder="1"/>
    <xf numFmtId="0" fontId="18" fillId="0" borderId="0" xfId="0" applyFont="1"/>
    <xf numFmtId="0" fontId="4" fillId="0" borderId="6" xfId="1" applyFont="1" applyBorder="1"/>
    <xf numFmtId="20" fontId="10" fillId="0" borderId="0" xfId="1" applyNumberFormat="1" applyFont="1" applyAlignment="1">
      <alignment horizontal="left" indent="2"/>
    </xf>
    <xf numFmtId="0" fontId="13" fillId="0" borderId="2" xfId="0" applyFont="1" applyBorder="1"/>
    <xf numFmtId="0" fontId="0" fillId="0" borderId="4" xfId="0" applyBorder="1"/>
    <xf numFmtId="0" fontId="13" fillId="0" borderId="10" xfId="0" applyFont="1" applyBorder="1" applyAlignment="1">
      <alignment horizontal="left"/>
    </xf>
    <xf numFmtId="164" fontId="13" fillId="0" borderId="10" xfId="0" applyNumberFormat="1" applyFont="1" applyBorder="1" applyAlignment="1">
      <alignment horizontal="left"/>
    </xf>
    <xf numFmtId="0" fontId="15" fillId="0" borderId="10" xfId="0" applyFont="1" applyBorder="1" applyAlignment="1">
      <alignment horizontal="center"/>
    </xf>
    <xf numFmtId="0" fontId="15" fillId="0" borderId="10" xfId="0" applyFont="1" applyBorder="1"/>
    <xf numFmtId="4" fontId="15" fillId="0" borderId="10" xfId="0" applyNumberFormat="1" applyFont="1" applyBorder="1" applyProtection="1">
      <protection hidden="1"/>
    </xf>
    <xf numFmtId="4" fontId="13" fillId="0" borderId="10" xfId="0" applyNumberFormat="1" applyFont="1" applyBorder="1" applyProtection="1">
      <protection hidden="1"/>
    </xf>
    <xf numFmtId="0" fontId="13" fillId="0" borderId="10" xfId="0" applyFont="1" applyBorder="1" applyAlignment="1">
      <alignment horizontal="center"/>
    </xf>
    <xf numFmtId="4" fontId="4" fillId="0" borderId="39" xfId="1" applyNumberFormat="1" applyFont="1" applyBorder="1" applyAlignment="1" applyProtection="1">
      <alignment horizontal="center" vertical="center"/>
      <protection hidden="1"/>
    </xf>
    <xf numFmtId="4" fontId="4" fillId="0" borderId="35" xfId="1" applyNumberFormat="1" applyFont="1" applyBorder="1" applyAlignment="1" applyProtection="1">
      <alignment horizontal="center" vertical="center"/>
      <protection hidden="1"/>
    </xf>
    <xf numFmtId="4" fontId="4" fillId="0" borderId="37" xfId="1" applyNumberFormat="1" applyFont="1" applyBorder="1" applyAlignment="1" applyProtection="1">
      <alignment horizontal="center" vertical="center"/>
      <protection hidden="1"/>
    </xf>
    <xf numFmtId="4" fontId="4" fillId="0" borderId="40" xfId="1" applyNumberFormat="1" applyFont="1" applyBorder="1" applyAlignment="1" applyProtection="1">
      <alignment horizontal="center" vertical="center"/>
      <protection hidden="1"/>
    </xf>
    <xf numFmtId="4" fontId="4" fillId="0" borderId="41" xfId="1" applyNumberFormat="1" applyFont="1" applyBorder="1" applyAlignment="1" applyProtection="1">
      <alignment horizontal="center" vertical="center"/>
      <protection hidden="1"/>
    </xf>
    <xf numFmtId="0" fontId="6" fillId="2" borderId="8" xfId="1" applyFont="1" applyFill="1" applyBorder="1"/>
    <xf numFmtId="0" fontId="6" fillId="2" borderId="7" xfId="1" applyFont="1" applyFill="1" applyBorder="1"/>
    <xf numFmtId="166" fontId="15" fillId="0" borderId="0" xfId="0" applyNumberFormat="1" applyFont="1" applyAlignment="1" applyProtection="1">
      <alignment horizontal="left" indent="1"/>
      <protection hidden="1"/>
    </xf>
    <xf numFmtId="0" fontId="16" fillId="0" borderId="0" xfId="0" applyFont="1"/>
    <xf numFmtId="4" fontId="4" fillId="4" borderId="10" xfId="1" applyNumberFormat="1" applyFont="1" applyFill="1" applyBorder="1" applyProtection="1">
      <protection locked="0"/>
    </xf>
    <xf numFmtId="0" fontId="15" fillId="0" borderId="13" xfId="0" applyFont="1" applyBorder="1"/>
    <xf numFmtId="0" fontId="9" fillId="0" borderId="13" xfId="0" applyFont="1" applyBorder="1"/>
    <xf numFmtId="0" fontId="13" fillId="0" borderId="13" xfId="0" applyFont="1" applyBorder="1"/>
    <xf numFmtId="165" fontId="13" fillId="4" borderId="13" xfId="0" applyNumberFormat="1" applyFont="1" applyFill="1" applyBorder="1" applyProtection="1">
      <protection locked="0"/>
    </xf>
    <xf numFmtId="0" fontId="13" fillId="4" borderId="13" xfId="0" applyFont="1" applyFill="1" applyBorder="1" applyProtection="1">
      <protection locked="0"/>
    </xf>
    <xf numFmtId="165" fontId="15" fillId="0" borderId="13" xfId="0" applyNumberFormat="1" applyFont="1" applyBorder="1"/>
    <xf numFmtId="165" fontId="13" fillId="0" borderId="13" xfId="0" applyNumberFormat="1" applyFont="1" applyBorder="1"/>
    <xf numFmtId="166" fontId="15" fillId="0" borderId="13" xfId="0" applyNumberFormat="1" applyFont="1" applyBorder="1"/>
    <xf numFmtId="0" fontId="13" fillId="0" borderId="13" xfId="0" applyFont="1" applyBorder="1" applyAlignment="1">
      <alignment horizontal="right"/>
    </xf>
    <xf numFmtId="0" fontId="0" fillId="0" borderId="0" xfId="0" applyProtection="1">
      <protection hidden="1"/>
    </xf>
    <xf numFmtId="0" fontId="9" fillId="0" borderId="0" xfId="0" applyFont="1" applyProtection="1">
      <protection hidden="1"/>
    </xf>
    <xf numFmtId="0" fontId="0" fillId="0" borderId="0" xfId="0" applyAlignment="1" applyProtection="1">
      <alignment vertical="center"/>
      <protection hidden="1"/>
    </xf>
    <xf numFmtId="0" fontId="25" fillId="0" borderId="0" xfId="1" applyFont="1" applyProtection="1">
      <protection hidden="1"/>
    </xf>
    <xf numFmtId="0" fontId="3" fillId="4" borderId="0" xfId="1" applyFont="1" applyFill="1" applyAlignment="1" applyProtection="1">
      <alignment horizontal="center" vertical="center"/>
      <protection locked="0" hidden="1"/>
    </xf>
    <xf numFmtId="0" fontId="16" fillId="0" borderId="0" xfId="0" applyFont="1" applyAlignment="1">
      <alignment vertical="top" wrapText="1"/>
    </xf>
    <xf numFmtId="164" fontId="9" fillId="0" borderId="0" xfId="0" applyNumberFormat="1" applyFont="1"/>
    <xf numFmtId="167" fontId="9" fillId="0" borderId="0" xfId="0" applyNumberFormat="1" applyFont="1"/>
    <xf numFmtId="0" fontId="0" fillId="0" borderId="0" xfId="0" applyAlignment="1" applyProtection="1">
      <alignment vertical="top" wrapText="1"/>
      <protection hidden="1"/>
    </xf>
    <xf numFmtId="0" fontId="0" fillId="0" borderId="0" xfId="0" applyAlignment="1" applyProtection="1">
      <alignment vertical="top"/>
      <protection hidden="1"/>
    </xf>
    <xf numFmtId="0" fontId="11" fillId="0" borderId="0" xfId="0" applyFont="1" applyAlignment="1" applyProtection="1">
      <alignment vertical="center" wrapText="1"/>
      <protection hidden="1"/>
    </xf>
    <xf numFmtId="0" fontId="0" fillId="0" borderId="42" xfId="0" applyBorder="1" applyProtection="1">
      <protection hidden="1"/>
    </xf>
    <xf numFmtId="0" fontId="10" fillId="0" borderId="0" xfId="1" applyFont="1" applyAlignment="1" applyProtection="1">
      <alignment horizontal="left" vertical="top"/>
      <protection hidden="1"/>
    </xf>
    <xf numFmtId="0" fontId="10" fillId="0" borderId="0" xfId="1" applyFont="1" applyAlignment="1" applyProtection="1">
      <alignment vertical="top"/>
      <protection hidden="1"/>
    </xf>
    <xf numFmtId="0" fontId="13" fillId="0" borderId="0" xfId="0" applyFont="1" applyAlignment="1" applyProtection="1">
      <alignment vertical="top"/>
      <protection hidden="1"/>
    </xf>
    <xf numFmtId="20" fontId="10" fillId="0" borderId="0" xfId="1" applyNumberFormat="1" applyFont="1" applyAlignment="1" applyProtection="1">
      <alignment vertical="top"/>
      <protection hidden="1"/>
    </xf>
    <xf numFmtId="0" fontId="22" fillId="0" borderId="0" xfId="0" applyFont="1" applyAlignment="1" applyProtection="1">
      <alignment vertical="center" wrapText="1"/>
      <protection hidden="1"/>
    </xf>
    <xf numFmtId="0" fontId="4" fillId="0" borderId="0" xfId="1" applyFont="1" applyAlignment="1">
      <alignment vertical="center"/>
    </xf>
    <xf numFmtId="0" fontId="4" fillId="4" borderId="13" xfId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wrapText="1"/>
    </xf>
    <xf numFmtId="0" fontId="7" fillId="0" borderId="0" xfId="1" applyFont="1" applyAlignment="1">
      <alignment horizontal="left"/>
    </xf>
    <xf numFmtId="0" fontId="4" fillId="0" borderId="10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42" fontId="4" fillId="0" borderId="0" xfId="1" applyNumberFormat="1" applyFont="1"/>
    <xf numFmtId="4" fontId="15" fillId="0" borderId="0" xfId="0" applyNumberFormat="1" applyFont="1" applyProtection="1">
      <protection hidden="1"/>
    </xf>
    <xf numFmtId="4" fontId="13" fillId="0" borderId="0" xfId="0" applyNumberFormat="1" applyFont="1" applyProtection="1">
      <protection hidden="1"/>
    </xf>
    <xf numFmtId="0" fontId="28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 indent="1"/>
    </xf>
    <xf numFmtId="14" fontId="11" fillId="0" borderId="0" xfId="0" applyNumberFormat="1" applyFont="1"/>
    <xf numFmtId="0" fontId="25" fillId="0" borderId="46" xfId="1" applyFont="1" applyBorder="1" applyAlignment="1" applyProtection="1">
      <alignment vertical="center"/>
      <protection hidden="1"/>
    </xf>
    <xf numFmtId="0" fontId="11" fillId="0" borderId="0" xfId="0" applyFont="1"/>
    <xf numFmtId="14" fontId="0" fillId="0" borderId="0" xfId="0" applyNumberFormat="1"/>
    <xf numFmtId="0" fontId="25" fillId="4" borderId="13" xfId="1" applyFont="1" applyFill="1" applyBorder="1" applyAlignment="1" applyProtection="1">
      <alignment vertical="center" shrinkToFit="1"/>
      <protection locked="0"/>
    </xf>
    <xf numFmtId="165" fontId="32" fillId="0" borderId="0" xfId="0" applyNumberFormat="1" applyFont="1" applyAlignment="1">
      <alignment horizontal="right"/>
    </xf>
    <xf numFmtId="0" fontId="0" fillId="5" borderId="0" xfId="0" applyFill="1"/>
    <xf numFmtId="0" fontId="9" fillId="5" borderId="0" xfId="0" applyFont="1" applyFill="1"/>
    <xf numFmtId="0" fontId="26" fillId="4" borderId="13" xfId="1" applyFont="1" applyFill="1" applyBorder="1" applyAlignment="1" applyProtection="1">
      <alignment horizontal="left" vertical="center" shrinkToFit="1"/>
      <protection locked="0"/>
    </xf>
    <xf numFmtId="0" fontId="25" fillId="4" borderId="21" xfId="1" applyFont="1" applyFill="1" applyBorder="1" applyAlignment="1" applyProtection="1">
      <alignment horizontal="left" vertical="center" shrinkToFit="1"/>
      <protection locked="0"/>
    </xf>
    <xf numFmtId="0" fontId="25" fillId="4" borderId="43" xfId="1" applyFont="1" applyFill="1" applyBorder="1" applyAlignment="1" applyProtection="1">
      <alignment horizontal="left" vertical="center" shrinkToFit="1"/>
      <protection locked="0"/>
    </xf>
    <xf numFmtId="0" fontId="25" fillId="4" borderId="22" xfId="1" applyFont="1" applyFill="1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/>
      <protection hidden="1"/>
    </xf>
    <xf numFmtId="0" fontId="26" fillId="0" borderId="42" xfId="1" applyFont="1" applyBorder="1" applyAlignment="1" applyProtection="1">
      <alignment horizontal="center"/>
      <protection hidden="1"/>
    </xf>
    <xf numFmtId="0" fontId="13" fillId="0" borderId="42" xfId="0" applyFont="1" applyBorder="1" applyAlignment="1" applyProtection="1">
      <alignment horizontal="center" vertical="top"/>
      <protection hidden="1"/>
    </xf>
    <xf numFmtId="0" fontId="11" fillId="0" borderId="0" xfId="0" applyFont="1" applyAlignment="1" applyProtection="1">
      <alignment horizontal="center"/>
      <protection hidden="1"/>
    </xf>
    <xf numFmtId="0" fontId="11" fillId="0" borderId="0" xfId="0" applyFont="1" applyAlignment="1" applyProtection="1">
      <alignment horizontal="left" vertical="top" wrapText="1"/>
      <protection hidden="1"/>
    </xf>
    <xf numFmtId="0" fontId="25" fillId="4" borderId="21" xfId="1" applyFont="1" applyFill="1" applyBorder="1" applyAlignment="1" applyProtection="1">
      <alignment horizontal="left" vertical="center"/>
      <protection hidden="1"/>
    </xf>
    <xf numFmtId="0" fontId="25" fillId="4" borderId="43" xfId="1" applyFont="1" applyFill="1" applyBorder="1" applyAlignment="1" applyProtection="1">
      <alignment horizontal="left" vertical="center"/>
      <protection hidden="1"/>
    </xf>
    <xf numFmtId="0" fontId="25" fillId="4" borderId="22" xfId="1" applyFont="1" applyFill="1" applyBorder="1" applyAlignment="1" applyProtection="1">
      <alignment horizontal="left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3" fillId="4" borderId="43" xfId="1" applyFont="1" applyFill="1" applyBorder="1" applyAlignment="1" applyProtection="1">
      <alignment horizontal="center" vertical="center"/>
      <protection locked="0"/>
    </xf>
    <xf numFmtId="0" fontId="3" fillId="4" borderId="22" xfId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left" vertical="center" shrinkToFit="1"/>
      <protection hidden="1"/>
    </xf>
    <xf numFmtId="0" fontId="0" fillId="0" borderId="37" xfId="0" applyBorder="1" applyAlignment="1" applyProtection="1">
      <alignment horizontal="center"/>
      <protection hidden="1"/>
    </xf>
    <xf numFmtId="0" fontId="0" fillId="0" borderId="42" xfId="0" applyBorder="1" applyAlignment="1" applyProtection="1">
      <alignment horizontal="center"/>
      <protection hidden="1"/>
    </xf>
    <xf numFmtId="0" fontId="0" fillId="0" borderId="38" xfId="0" applyBorder="1" applyAlignment="1" applyProtection="1">
      <alignment horizontal="center"/>
      <protection hidden="1"/>
    </xf>
    <xf numFmtId="0" fontId="0" fillId="0" borderId="40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44" xfId="0" applyBorder="1" applyAlignment="1" applyProtection="1">
      <alignment horizontal="center"/>
      <protection hidden="1"/>
    </xf>
    <xf numFmtId="0" fontId="0" fillId="0" borderId="35" xfId="0" applyBorder="1" applyAlignment="1" applyProtection="1">
      <alignment horizontal="center"/>
      <protection hidden="1"/>
    </xf>
    <xf numFmtId="0" fontId="0" fillId="0" borderId="16" xfId="0" applyBorder="1" applyAlignment="1" applyProtection="1">
      <alignment horizontal="center"/>
      <protection hidden="1"/>
    </xf>
    <xf numFmtId="0" fontId="0" fillId="0" borderId="45" xfId="0" applyBorder="1" applyAlignment="1" applyProtection="1">
      <alignment horizontal="center"/>
      <protection hidden="1"/>
    </xf>
    <xf numFmtId="0" fontId="13" fillId="0" borderId="0" xfId="0" applyFont="1" applyAlignment="1" applyProtection="1">
      <alignment horizontal="left" vertical="center" wrapText="1"/>
      <protection hidden="1"/>
    </xf>
    <xf numFmtId="0" fontId="25" fillId="4" borderId="21" xfId="1" applyFont="1" applyFill="1" applyBorder="1" applyAlignment="1" applyProtection="1">
      <alignment horizontal="left" vertical="center"/>
      <protection locked="0"/>
    </xf>
    <xf numFmtId="0" fontId="25" fillId="4" borderId="43" xfId="1" applyFont="1" applyFill="1" applyBorder="1" applyAlignment="1" applyProtection="1">
      <alignment horizontal="left" vertical="center"/>
      <protection locked="0"/>
    </xf>
    <xf numFmtId="0" fontId="25" fillId="4" borderId="22" xfId="1" applyFont="1" applyFill="1" applyBorder="1" applyAlignment="1" applyProtection="1">
      <alignment horizontal="left" vertical="center"/>
      <protection locked="0"/>
    </xf>
    <xf numFmtId="0" fontId="25" fillId="4" borderId="21" xfId="1" applyFont="1" applyFill="1" applyBorder="1" applyAlignment="1" applyProtection="1">
      <alignment horizontal="center" vertical="center"/>
      <protection locked="0"/>
    </xf>
    <xf numFmtId="0" fontId="25" fillId="4" borderId="43" xfId="1" applyFont="1" applyFill="1" applyBorder="1" applyAlignment="1" applyProtection="1">
      <alignment horizontal="center" vertical="center"/>
      <protection locked="0"/>
    </xf>
    <xf numFmtId="0" fontId="25" fillId="4" borderId="22" xfId="1" applyFont="1" applyFill="1" applyBorder="1" applyAlignment="1" applyProtection="1">
      <alignment horizontal="center" vertical="center"/>
      <protection locked="0"/>
    </xf>
    <xf numFmtId="0" fontId="25" fillId="0" borderId="42" xfId="1" applyFont="1" applyBorder="1" applyAlignment="1" applyProtection="1">
      <alignment horizontal="center"/>
      <protection hidden="1"/>
    </xf>
    <xf numFmtId="0" fontId="11" fillId="0" borderId="0" xfId="0" applyFont="1" applyAlignment="1" applyProtection="1">
      <alignment horizontal="left" wrapText="1"/>
      <protection hidden="1"/>
    </xf>
    <xf numFmtId="170" fontId="0" fillId="4" borderId="21" xfId="0" applyNumberFormat="1" applyFill="1" applyBorder="1" applyAlignment="1" applyProtection="1">
      <alignment horizontal="right"/>
      <protection locked="0"/>
    </xf>
    <xf numFmtId="170" fontId="0" fillId="4" borderId="43" xfId="0" applyNumberFormat="1" applyFill="1" applyBorder="1" applyAlignment="1" applyProtection="1">
      <alignment horizontal="right"/>
      <protection locked="0"/>
    </xf>
    <xf numFmtId="170" fontId="0" fillId="4" borderId="22" xfId="0" applyNumberFormat="1" applyFill="1" applyBorder="1" applyAlignment="1" applyProtection="1">
      <alignment horizontal="right"/>
      <protection locked="0"/>
    </xf>
    <xf numFmtId="0" fontId="0" fillId="0" borderId="0" xfId="0" applyAlignment="1" applyProtection="1">
      <alignment horizontal="left"/>
      <protection hidden="1"/>
    </xf>
    <xf numFmtId="169" fontId="25" fillId="4" borderId="21" xfId="1" applyNumberFormat="1" applyFont="1" applyFill="1" applyBorder="1" applyAlignment="1" applyProtection="1">
      <alignment horizontal="center" vertical="center"/>
      <protection locked="0"/>
    </xf>
    <xf numFmtId="169" fontId="25" fillId="4" borderId="22" xfId="1" applyNumberFormat="1" applyFont="1" applyFill="1" applyBorder="1" applyAlignment="1" applyProtection="1">
      <alignment horizontal="center" vertical="center"/>
      <protection locked="0"/>
    </xf>
    <xf numFmtId="0" fontId="3" fillId="4" borderId="21" xfId="1" applyFont="1" applyFill="1" applyBorder="1" applyAlignment="1" applyProtection="1">
      <alignment horizontal="left" vertical="center"/>
      <protection locked="0" hidden="1"/>
    </xf>
    <xf numFmtId="0" fontId="3" fillId="4" borderId="43" xfId="1" applyFont="1" applyFill="1" applyBorder="1" applyAlignment="1" applyProtection="1">
      <alignment horizontal="left" vertical="center"/>
      <protection locked="0" hidden="1"/>
    </xf>
    <xf numFmtId="0" fontId="3" fillId="4" borderId="22" xfId="1" applyFont="1" applyFill="1" applyBorder="1" applyAlignment="1" applyProtection="1">
      <alignment horizontal="left" vertical="center"/>
      <protection locked="0" hidden="1"/>
    </xf>
    <xf numFmtId="0" fontId="31" fillId="0" borderId="0" xfId="0" applyFont="1" applyAlignment="1" applyProtection="1">
      <alignment horizontal="center" vertical="center" wrapText="1"/>
      <protection hidden="1"/>
    </xf>
    <xf numFmtId="14" fontId="25" fillId="4" borderId="21" xfId="1" applyNumberFormat="1" applyFont="1" applyFill="1" applyBorder="1" applyAlignment="1" applyProtection="1">
      <alignment horizontal="center" vertical="center" shrinkToFit="1"/>
      <protection locked="0"/>
    </xf>
    <xf numFmtId="14" fontId="25" fillId="4" borderId="43" xfId="1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horizontal="center" vertical="top" wrapText="1"/>
      <protection hidden="1"/>
    </xf>
    <xf numFmtId="0" fontId="15" fillId="0" borderId="13" xfId="0" applyFont="1" applyBorder="1" applyAlignment="1">
      <alignment horizontal="center"/>
    </xf>
    <xf numFmtId="0" fontId="4" fillId="0" borderId="5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164" fontId="4" fillId="4" borderId="23" xfId="1" applyNumberFormat="1" applyFont="1" applyFill="1" applyBorder="1" applyAlignment="1" applyProtection="1">
      <alignment horizontal="center" vertical="center" wrapText="1"/>
      <protection locked="0"/>
    </xf>
    <xf numFmtId="164" fontId="4" fillId="4" borderId="29" xfId="1" applyNumberFormat="1" applyFont="1" applyFill="1" applyBorder="1" applyAlignment="1" applyProtection="1">
      <alignment horizontal="center" vertical="center" wrapText="1"/>
      <protection locked="0"/>
    </xf>
    <xf numFmtId="0" fontId="4" fillId="4" borderId="21" xfId="1" applyFont="1" applyFill="1" applyBorder="1" applyAlignment="1" applyProtection="1">
      <alignment horizontal="left"/>
      <protection locked="0"/>
    </xf>
    <xf numFmtId="0" fontId="4" fillId="4" borderId="22" xfId="1" applyFont="1" applyFill="1" applyBorder="1" applyAlignment="1" applyProtection="1">
      <alignment horizontal="left"/>
      <protection locked="0"/>
    </xf>
    <xf numFmtId="49" fontId="4" fillId="4" borderId="19" xfId="1" applyNumberFormat="1" applyFont="1" applyFill="1" applyBorder="1" applyAlignment="1" applyProtection="1">
      <alignment horizontal="center" vertical="center" wrapText="1"/>
      <protection locked="0"/>
    </xf>
    <xf numFmtId="49" fontId="4" fillId="4" borderId="14" xfId="1" applyNumberFormat="1" applyFont="1" applyFill="1" applyBorder="1" applyAlignment="1" applyProtection="1">
      <alignment horizontal="center" vertical="center" wrapText="1"/>
      <protection locked="0"/>
    </xf>
    <xf numFmtId="0" fontId="4" fillId="4" borderId="19" xfId="1" applyFont="1" applyFill="1" applyBorder="1" applyAlignment="1" applyProtection="1">
      <alignment horizontal="center" vertical="center"/>
      <protection locked="0"/>
    </xf>
    <xf numFmtId="0" fontId="4" fillId="4" borderId="14" xfId="1" applyFont="1" applyFill="1" applyBorder="1" applyAlignment="1" applyProtection="1">
      <alignment horizontal="center" vertical="center"/>
      <protection locked="0"/>
    </xf>
    <xf numFmtId="4" fontId="4" fillId="4" borderId="19" xfId="1" applyNumberFormat="1" applyFont="1" applyFill="1" applyBorder="1" applyAlignment="1" applyProtection="1">
      <alignment horizontal="right" vertical="center"/>
      <protection locked="0"/>
    </xf>
    <xf numFmtId="4" fontId="4" fillId="4" borderId="14" xfId="1" applyNumberFormat="1" applyFont="1" applyFill="1" applyBorder="1" applyAlignment="1" applyProtection="1">
      <alignment horizontal="right" vertical="center"/>
      <protection locked="0"/>
    </xf>
    <xf numFmtId="2" fontId="4" fillId="0" borderId="13" xfId="1" applyNumberFormat="1" applyFont="1" applyBorder="1" applyAlignment="1" applyProtection="1">
      <alignment horizontal="right" vertical="center"/>
      <protection hidden="1"/>
    </xf>
    <xf numFmtId="4" fontId="4" fillId="0" borderId="13" xfId="1" applyNumberFormat="1" applyFont="1" applyBorder="1" applyAlignment="1">
      <alignment horizontal="right" vertical="center"/>
    </xf>
    <xf numFmtId="4" fontId="4" fillId="0" borderId="17" xfId="1" applyNumberFormat="1" applyFont="1" applyBorder="1" applyAlignment="1">
      <alignment horizontal="right" vertical="center"/>
    </xf>
    <xf numFmtId="4" fontId="4" fillId="4" borderId="20" xfId="1" applyNumberFormat="1" applyFont="1" applyFill="1" applyBorder="1" applyAlignment="1" applyProtection="1">
      <alignment horizontal="right" vertical="center"/>
      <protection locked="0"/>
    </xf>
    <xf numFmtId="0" fontId="16" fillId="0" borderId="40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4" fontId="4" fillId="0" borderId="19" xfId="1" applyNumberFormat="1" applyFont="1" applyBorder="1" applyAlignment="1" applyProtection="1">
      <alignment horizontal="right" vertical="center"/>
      <protection hidden="1"/>
    </xf>
    <xf numFmtId="4" fontId="4" fillId="0" borderId="14" xfId="1" applyNumberFormat="1" applyFont="1" applyBorder="1" applyAlignment="1" applyProtection="1">
      <alignment horizontal="right" vertical="center"/>
      <protection hidden="1"/>
    </xf>
    <xf numFmtId="4" fontId="4" fillId="4" borderId="13" xfId="1" applyNumberFormat="1" applyFont="1" applyFill="1" applyBorder="1" applyAlignment="1" applyProtection="1">
      <alignment horizontal="right" vertical="center"/>
      <protection locked="0"/>
    </xf>
    <xf numFmtId="42" fontId="4" fillId="0" borderId="27" xfId="1" applyNumberFormat="1" applyFont="1" applyBorder="1" applyProtection="1">
      <protection hidden="1"/>
    </xf>
    <xf numFmtId="42" fontId="4" fillId="0" borderId="30" xfId="1" applyNumberFormat="1" applyFont="1" applyBorder="1" applyProtection="1">
      <protection hidden="1"/>
    </xf>
    <xf numFmtId="49" fontId="4" fillId="4" borderId="13" xfId="1" applyNumberFormat="1" applyFont="1" applyFill="1" applyBorder="1" applyAlignment="1" applyProtection="1">
      <alignment horizontal="center" vertical="center" wrapText="1"/>
      <protection locked="0"/>
    </xf>
    <xf numFmtId="0" fontId="4" fillId="4" borderId="13" xfId="1" applyFont="1" applyFill="1" applyBorder="1" applyAlignment="1" applyProtection="1">
      <alignment horizontal="center" vertical="center"/>
      <protection locked="0"/>
    </xf>
    <xf numFmtId="164" fontId="4" fillId="4" borderId="33" xfId="1" applyNumberFormat="1" applyFont="1" applyFill="1" applyBorder="1" applyAlignment="1" applyProtection="1">
      <alignment horizontal="center" vertical="center" wrapText="1"/>
      <protection locked="0"/>
    </xf>
    <xf numFmtId="0" fontId="4" fillId="4" borderId="31" xfId="1" applyFont="1" applyFill="1" applyBorder="1" applyAlignment="1" applyProtection="1">
      <alignment horizontal="left"/>
      <protection locked="0"/>
    </xf>
    <xf numFmtId="0" fontId="4" fillId="4" borderId="32" xfId="1" applyFont="1" applyFill="1" applyBorder="1" applyAlignment="1" applyProtection="1">
      <alignment horizontal="left"/>
      <protection locked="0"/>
    </xf>
    <xf numFmtId="49" fontId="4" fillId="4" borderId="18" xfId="1" applyNumberFormat="1" applyFont="1" applyFill="1" applyBorder="1" applyAlignment="1" applyProtection="1">
      <alignment horizontal="center" vertical="center" wrapText="1"/>
      <protection locked="0"/>
    </xf>
    <xf numFmtId="0" fontId="4" fillId="4" borderId="18" xfId="1" applyFont="1" applyFill="1" applyBorder="1" applyAlignment="1" applyProtection="1">
      <alignment horizontal="center" vertical="center"/>
      <protection locked="0"/>
    </xf>
    <xf numFmtId="4" fontId="4" fillId="4" borderId="18" xfId="1" applyNumberFormat="1" applyFont="1" applyFill="1" applyBorder="1" applyAlignment="1" applyProtection="1">
      <alignment horizontal="right" vertical="center"/>
      <protection locked="0"/>
    </xf>
    <xf numFmtId="0" fontId="13" fillId="0" borderId="42" xfId="0" applyFont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7" fillId="0" borderId="0" xfId="1" applyFont="1" applyAlignment="1">
      <alignment horizontal="left"/>
    </xf>
    <xf numFmtId="14" fontId="4" fillId="0" borderId="0" xfId="1" applyNumberFormat="1" applyFont="1" applyAlignment="1">
      <alignment horizontal="left"/>
    </xf>
    <xf numFmtId="0" fontId="4" fillId="0" borderId="42" xfId="1" applyFont="1" applyBorder="1" applyAlignment="1">
      <alignment horizontal="center"/>
    </xf>
    <xf numFmtId="0" fontId="6" fillId="0" borderId="4" xfId="1" applyFont="1" applyBorder="1" applyAlignment="1" applyProtection="1">
      <alignment horizontal="center"/>
      <protection hidden="1"/>
    </xf>
    <xf numFmtId="0" fontId="4" fillId="0" borderId="42" xfId="1" applyFont="1" applyBorder="1" applyAlignment="1">
      <alignment horizontal="center" vertical="top"/>
    </xf>
    <xf numFmtId="0" fontId="13" fillId="0" borderId="42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9" fillId="4" borderId="37" xfId="0" applyFont="1" applyFill="1" applyBorder="1" applyAlignment="1" applyProtection="1">
      <alignment horizontal="left" vertical="top" shrinkToFit="1"/>
      <protection locked="0"/>
    </xf>
    <xf numFmtId="0" fontId="9" fillId="4" borderId="42" xfId="0" applyFont="1" applyFill="1" applyBorder="1" applyAlignment="1" applyProtection="1">
      <alignment horizontal="left" vertical="top" shrinkToFit="1"/>
      <protection locked="0"/>
    </xf>
    <xf numFmtId="0" fontId="9" fillId="4" borderId="38" xfId="0" applyFont="1" applyFill="1" applyBorder="1" applyAlignment="1" applyProtection="1">
      <alignment horizontal="left" vertical="top" shrinkToFit="1"/>
      <protection locked="0"/>
    </xf>
    <xf numFmtId="0" fontId="9" fillId="4" borderId="35" xfId="0" applyFont="1" applyFill="1" applyBorder="1" applyAlignment="1" applyProtection="1">
      <alignment horizontal="left" vertical="top" shrinkToFit="1"/>
      <protection locked="0"/>
    </xf>
    <xf numFmtId="0" fontId="9" fillId="4" borderId="16" xfId="0" applyFont="1" applyFill="1" applyBorder="1" applyAlignment="1" applyProtection="1">
      <alignment horizontal="left" vertical="top" shrinkToFit="1"/>
      <protection locked="0"/>
    </xf>
    <xf numFmtId="0" fontId="9" fillId="4" borderId="45" xfId="0" applyFont="1" applyFill="1" applyBorder="1" applyAlignment="1" applyProtection="1">
      <alignment horizontal="left" vertical="top" shrinkToFit="1"/>
      <protection locked="0"/>
    </xf>
    <xf numFmtId="0" fontId="9" fillId="4" borderId="37" xfId="0" applyFont="1" applyFill="1" applyBorder="1" applyAlignment="1" applyProtection="1">
      <alignment horizontal="left" vertical="center" shrinkToFit="1"/>
      <protection locked="0"/>
    </xf>
    <xf numFmtId="0" fontId="9" fillId="4" borderId="42" xfId="0" applyFont="1" applyFill="1" applyBorder="1" applyAlignment="1" applyProtection="1">
      <alignment horizontal="left" vertical="center" shrinkToFit="1"/>
      <protection locked="0"/>
    </xf>
    <xf numFmtId="0" fontId="9" fillId="4" borderId="38" xfId="0" applyFont="1" applyFill="1" applyBorder="1" applyAlignment="1" applyProtection="1">
      <alignment horizontal="left" vertical="center" shrinkToFit="1"/>
      <protection locked="0"/>
    </xf>
    <xf numFmtId="0" fontId="9" fillId="4" borderId="35" xfId="0" applyFont="1" applyFill="1" applyBorder="1" applyAlignment="1" applyProtection="1">
      <alignment horizontal="left" vertical="center" shrinkToFit="1"/>
      <protection locked="0"/>
    </xf>
    <xf numFmtId="0" fontId="9" fillId="4" borderId="16" xfId="0" applyFont="1" applyFill="1" applyBorder="1" applyAlignment="1" applyProtection="1">
      <alignment horizontal="left" vertical="center" shrinkToFit="1"/>
      <protection locked="0"/>
    </xf>
    <xf numFmtId="0" fontId="9" fillId="4" borderId="45" xfId="0" applyFont="1" applyFill="1" applyBorder="1" applyAlignment="1" applyProtection="1">
      <alignment horizontal="left" vertical="center" shrinkToFit="1"/>
      <protection locked="0"/>
    </xf>
    <xf numFmtId="0" fontId="27" fillId="0" borderId="0" xfId="1" applyFont="1" applyAlignment="1">
      <alignment horizontal="left" vertical="center" wrapText="1"/>
    </xf>
    <xf numFmtId="42" fontId="4" fillId="0" borderId="36" xfId="1" applyNumberFormat="1" applyFont="1" applyBorder="1" applyProtection="1">
      <protection hidden="1"/>
    </xf>
    <xf numFmtId="4" fontId="4" fillId="0" borderId="20" xfId="1" applyNumberFormat="1" applyFont="1" applyBorder="1" applyAlignment="1" applyProtection="1">
      <alignment horizontal="right" vertical="center"/>
      <protection hidden="1"/>
    </xf>
    <xf numFmtId="42" fontId="4" fillId="0" borderId="28" xfId="1" applyNumberFormat="1" applyFont="1" applyBorder="1" applyProtection="1">
      <protection hidden="1"/>
    </xf>
    <xf numFmtId="2" fontId="4" fillId="0" borderId="15" xfId="1" applyNumberFormat="1" applyFont="1" applyBorder="1" applyAlignment="1" applyProtection="1">
      <alignment horizontal="right" vertical="center"/>
      <protection hidden="1"/>
    </xf>
    <xf numFmtId="0" fontId="4" fillId="0" borderId="33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4" fontId="4" fillId="0" borderId="15" xfId="1" applyNumberFormat="1" applyFont="1" applyBorder="1" applyAlignment="1">
      <alignment horizontal="right" vertical="center"/>
    </xf>
    <xf numFmtId="4" fontId="4" fillId="0" borderId="15" xfId="1" applyNumberFormat="1" applyFont="1" applyBorder="1" applyAlignment="1" applyProtection="1">
      <alignment horizontal="right" vertical="center"/>
      <protection hidden="1"/>
    </xf>
    <xf numFmtId="4" fontId="4" fillId="0" borderId="13" xfId="1" applyNumberFormat="1" applyFont="1" applyBorder="1" applyAlignment="1" applyProtection="1">
      <alignment horizontal="right" vertical="center"/>
      <protection hidden="1"/>
    </xf>
    <xf numFmtId="42" fontId="4" fillId="0" borderId="34" xfId="1" applyNumberFormat="1" applyFont="1" applyBorder="1" applyProtection="1">
      <protection hidden="1"/>
    </xf>
    <xf numFmtId="0" fontId="23" fillId="0" borderId="7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textRotation="90" wrapText="1"/>
    </xf>
    <xf numFmtId="0" fontId="4" fillId="0" borderId="10" xfId="1" applyFont="1" applyBorder="1" applyAlignment="1">
      <alignment horizontal="center" vertical="center" textRotation="90"/>
    </xf>
    <xf numFmtId="0" fontId="10" fillId="2" borderId="10" xfId="1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top"/>
    </xf>
    <xf numFmtId="0" fontId="29" fillId="4" borderId="21" xfId="0" applyFont="1" applyFill="1" applyBorder="1" applyAlignment="1" applyProtection="1">
      <alignment horizontal="left" vertical="center" shrinkToFit="1"/>
      <protection locked="0"/>
    </xf>
    <xf numFmtId="0" fontId="29" fillId="4" borderId="43" xfId="0" applyFont="1" applyFill="1" applyBorder="1" applyAlignment="1" applyProtection="1">
      <alignment horizontal="left" vertical="center" shrinkToFit="1"/>
      <protection locked="0"/>
    </xf>
    <xf numFmtId="0" fontId="29" fillId="4" borderId="22" xfId="0" applyFont="1" applyFill="1" applyBorder="1" applyAlignment="1" applyProtection="1">
      <alignment horizontal="left" vertical="center" shrinkToFit="1"/>
      <protection locked="0"/>
    </xf>
    <xf numFmtId="0" fontId="13" fillId="0" borderId="0" xfId="0" applyFont="1" applyAlignment="1">
      <alignment horizontal="center" vertical="top"/>
    </xf>
    <xf numFmtId="164" fontId="4" fillId="4" borderId="24" xfId="1" applyNumberFormat="1" applyFont="1" applyFill="1" applyBorder="1" applyAlignment="1" applyProtection="1">
      <alignment horizontal="center" vertical="center" wrapText="1"/>
      <protection locked="0"/>
    </xf>
    <xf numFmtId="49" fontId="4" fillId="4" borderId="20" xfId="1" applyNumberFormat="1" applyFont="1" applyFill="1" applyBorder="1" applyAlignment="1" applyProtection="1">
      <alignment horizontal="center" vertical="center" wrapText="1"/>
      <protection locked="0"/>
    </xf>
    <xf numFmtId="0" fontId="4" fillId="4" borderId="20" xfId="1" applyFont="1" applyFill="1" applyBorder="1" applyAlignment="1" applyProtection="1">
      <alignment horizontal="center" vertical="center"/>
      <protection locked="0"/>
    </xf>
    <xf numFmtId="0" fontId="4" fillId="4" borderId="25" xfId="1" applyFont="1" applyFill="1" applyBorder="1" applyAlignment="1" applyProtection="1">
      <alignment horizontal="left"/>
      <protection locked="0"/>
    </xf>
    <xf numFmtId="0" fontId="4" fillId="4" borderId="26" xfId="1" applyFont="1" applyFill="1" applyBorder="1" applyAlignment="1" applyProtection="1">
      <alignment horizontal="left"/>
      <protection locked="0"/>
    </xf>
    <xf numFmtId="2" fontId="4" fillId="0" borderId="17" xfId="1" applyNumberFormat="1" applyFont="1" applyBorder="1" applyAlignment="1" applyProtection="1">
      <alignment horizontal="right" vertical="center"/>
      <protection hidden="1"/>
    </xf>
    <xf numFmtId="0" fontId="25" fillId="0" borderId="21" xfId="1" applyFont="1" applyBorder="1" applyAlignment="1" applyProtection="1">
      <alignment horizontal="left" vertical="center"/>
      <protection hidden="1"/>
    </xf>
    <xf numFmtId="0" fontId="25" fillId="0" borderId="43" xfId="1" applyFont="1" applyBorder="1" applyAlignment="1" applyProtection="1">
      <alignment horizontal="left" vertical="center"/>
      <protection hidden="1"/>
    </xf>
    <xf numFmtId="0" fontId="25" fillId="0" borderId="22" xfId="1" applyFont="1" applyBorder="1" applyAlignment="1" applyProtection="1">
      <alignment horizontal="left" vertical="center"/>
      <protection hidden="1"/>
    </xf>
    <xf numFmtId="0" fontId="0" fillId="4" borderId="37" xfId="0" applyFill="1" applyBorder="1" applyAlignment="1" applyProtection="1">
      <alignment horizontal="left" vertical="top" wrapText="1"/>
      <protection locked="0"/>
    </xf>
    <xf numFmtId="0" fontId="0" fillId="4" borderId="42" xfId="0" applyFill="1" applyBorder="1" applyAlignment="1" applyProtection="1">
      <alignment horizontal="left" vertical="top" wrapText="1"/>
      <protection locked="0"/>
    </xf>
    <xf numFmtId="0" fontId="0" fillId="4" borderId="38" xfId="0" applyFill="1" applyBorder="1" applyAlignment="1" applyProtection="1">
      <alignment horizontal="left" vertical="top" wrapText="1"/>
      <protection locked="0"/>
    </xf>
    <xf numFmtId="0" fontId="0" fillId="4" borderId="40" xfId="0" applyFill="1" applyBorder="1" applyAlignment="1" applyProtection="1">
      <alignment horizontal="left"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44" xfId="0" applyFill="1" applyBorder="1" applyAlignment="1" applyProtection="1">
      <alignment horizontal="left" vertical="top" wrapText="1"/>
      <protection locked="0"/>
    </xf>
    <xf numFmtId="0" fontId="0" fillId="4" borderId="35" xfId="0" applyFill="1" applyBorder="1" applyAlignment="1" applyProtection="1">
      <alignment horizontal="left" vertical="top" wrapText="1"/>
      <protection locked="0"/>
    </xf>
    <xf numFmtId="0" fontId="0" fillId="4" borderId="16" xfId="0" applyFill="1" applyBorder="1" applyAlignment="1" applyProtection="1">
      <alignment horizontal="left" vertical="top" wrapText="1"/>
      <protection locked="0"/>
    </xf>
    <xf numFmtId="0" fontId="0" fillId="4" borderId="45" xfId="0" applyFill="1" applyBorder="1" applyAlignment="1" applyProtection="1">
      <alignment horizontal="left" vertical="top" wrapText="1"/>
      <protection locked="0"/>
    </xf>
    <xf numFmtId="14" fontId="25" fillId="4" borderId="21" xfId="1" applyNumberFormat="1" applyFont="1" applyFill="1" applyBorder="1" applyAlignment="1" applyProtection="1">
      <alignment horizontal="center" vertical="center"/>
      <protection locked="0"/>
    </xf>
    <xf numFmtId="0" fontId="25" fillId="0" borderId="21" xfId="1" applyFont="1" applyBorder="1" applyAlignment="1" applyProtection="1">
      <alignment horizontal="center" vertical="center"/>
      <protection hidden="1"/>
    </xf>
    <xf numFmtId="0" fontId="25" fillId="0" borderId="22" xfId="1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30" fillId="0" borderId="0" xfId="0" applyFont="1" applyAlignment="1" applyProtection="1">
      <alignment horizontal="center" vertical="center" wrapText="1"/>
      <protection hidden="1"/>
    </xf>
    <xf numFmtId="14" fontId="25" fillId="0" borderId="21" xfId="1" applyNumberFormat="1" applyFont="1" applyBorder="1" applyAlignment="1" applyProtection="1">
      <alignment horizontal="left" vertical="center"/>
      <protection hidden="1"/>
    </xf>
    <xf numFmtId="14" fontId="25" fillId="4" borderId="21" xfId="1" applyNumberFormat="1" applyFont="1" applyFill="1" applyBorder="1" applyAlignment="1" applyProtection="1">
      <alignment horizontal="left" vertical="center"/>
      <protection locked="0"/>
    </xf>
    <xf numFmtId="14" fontId="3" fillId="4" borderId="21" xfId="1" applyNumberFormat="1" applyFont="1" applyFill="1" applyBorder="1" applyAlignment="1" applyProtection="1">
      <alignment horizontal="center" vertical="center"/>
      <protection locked="0"/>
    </xf>
    <xf numFmtId="172" fontId="11" fillId="0" borderId="0" xfId="0" applyNumberFormat="1" applyFont="1"/>
    <xf numFmtId="172" fontId="9" fillId="0" borderId="0" xfId="0" applyNumberFormat="1" applyFont="1"/>
    <xf numFmtId="172" fontId="0" fillId="0" borderId="0" xfId="0" applyNumberFormat="1"/>
  </cellXfs>
  <cellStyles count="3">
    <cellStyle name="Normální" xfId="0" builtinId="0"/>
    <cellStyle name="normální 2" xfId="1" xr:uid="{00000000-0005-0000-0000-000001000000}"/>
    <cellStyle name="Styl 1" xfId="2" xr:uid="{00000000-0005-0000-0000-000002000000}"/>
  </cellStyles>
  <dxfs count="26"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ill>
        <patternFill>
          <bgColor rgb="FFFF5050"/>
        </patternFill>
      </fill>
    </dxf>
    <dxf>
      <font>
        <color auto="1"/>
      </font>
      <fill>
        <patternFill>
          <bgColor rgb="FFFF5050"/>
        </patternFill>
      </fill>
    </dxf>
    <dxf>
      <fill>
        <patternFill>
          <bgColor rgb="FFFF5050"/>
        </patternFill>
      </fill>
    </dxf>
    <dxf>
      <font>
        <b/>
        <i/>
      </font>
      <fill>
        <patternFill>
          <bgColor rgb="FFF6E7E6"/>
        </patternFill>
      </fill>
    </dxf>
    <dxf>
      <font>
        <color rgb="FFFF0000"/>
      </font>
    </dxf>
    <dxf>
      <font>
        <color rgb="FFFF0000"/>
      </font>
      <numFmt numFmtId="164" formatCode="dd/mm/yy;@"/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FF5050"/>
      <color rgb="FFFF6969"/>
      <color rgb="FFECF2F8"/>
      <color rgb="FFF6E7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6804</xdr:colOff>
      <xdr:row>0</xdr:row>
      <xdr:rowOff>13605</xdr:rowOff>
    </xdr:from>
    <xdr:to>
      <xdr:col>6</xdr:col>
      <xdr:colOff>333198</xdr:colOff>
      <xdr:row>0</xdr:row>
      <xdr:rowOff>945695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E10474E5-E2A5-413C-BFA8-38CD13BB0AC8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429" b="12362"/>
        <a:stretch/>
      </xdr:blipFill>
      <xdr:spPr>
        <a:xfrm>
          <a:off x="54429" y="13605"/>
          <a:ext cx="2741602" cy="9320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6804</xdr:colOff>
      <xdr:row>0</xdr:row>
      <xdr:rowOff>13605</xdr:rowOff>
    </xdr:from>
    <xdr:to>
      <xdr:col>6</xdr:col>
      <xdr:colOff>200676</xdr:colOff>
      <xdr:row>2</xdr:row>
      <xdr:rowOff>176891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71268041-5D0D-4806-A31B-249A3101BD1C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429" b="12362"/>
        <a:stretch/>
      </xdr:blipFill>
      <xdr:spPr>
        <a:xfrm>
          <a:off x="54429" y="13605"/>
          <a:ext cx="2733675" cy="9320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6804</xdr:colOff>
      <xdr:row>0</xdr:row>
      <xdr:rowOff>13605</xdr:rowOff>
    </xdr:from>
    <xdr:to>
      <xdr:col>5</xdr:col>
      <xdr:colOff>52254</xdr:colOff>
      <xdr:row>0</xdr:row>
      <xdr:rowOff>749219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8F6DB397-1930-494D-8CC1-7CDF0A16A2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429" b="12362"/>
        <a:stretch/>
      </xdr:blipFill>
      <xdr:spPr>
        <a:xfrm>
          <a:off x="54429" y="13605"/>
          <a:ext cx="2102850" cy="7356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110FD-4267-4837-AB1B-4AA6D15D913C}">
  <sheetPr codeName="List4">
    <pageSetUpPr fitToPage="1"/>
  </sheetPr>
  <dimension ref="B1:AC61"/>
  <sheetViews>
    <sheetView showGridLines="0" tabSelected="1" showWhiteSpace="0" zoomScale="115" zoomScaleNormal="115" zoomScaleSheetLayoutView="115" zoomScalePageLayoutView="130" workbookViewId="0">
      <selection activeCell="F16" sqref="F16:R16"/>
    </sheetView>
  </sheetViews>
  <sheetFormatPr defaultRowHeight="15" x14ac:dyDescent="0.25"/>
  <cols>
    <col min="1" max="1" width="0.7109375" style="97" customWidth="1"/>
    <col min="2" max="2" width="8.140625" style="97" customWidth="1"/>
    <col min="3" max="3" width="10.5703125" style="97" customWidth="1"/>
    <col min="4" max="4" width="9.5703125" style="97" customWidth="1"/>
    <col min="5" max="5" width="2.5703125" style="97" customWidth="1"/>
    <col min="6" max="6" width="5.28515625" style="97" customWidth="1"/>
    <col min="7" max="7" width="6.28515625" style="97" customWidth="1"/>
    <col min="8" max="8" width="2.42578125" style="97" customWidth="1"/>
    <col min="9" max="9" width="5.5703125" style="97" customWidth="1"/>
    <col min="10" max="10" width="5.7109375" style="97" customWidth="1"/>
    <col min="11" max="11" width="7" style="97" customWidth="1"/>
    <col min="12" max="12" width="6.7109375" style="97" customWidth="1"/>
    <col min="13" max="13" width="7.5703125" style="97" customWidth="1"/>
    <col min="14" max="14" width="6.140625" style="97" customWidth="1"/>
    <col min="15" max="15" width="4.28515625" style="97" customWidth="1"/>
    <col min="16" max="16" width="5.140625" style="97" customWidth="1"/>
    <col min="17" max="17" width="1.5703125" style="97" customWidth="1"/>
    <col min="18" max="18" width="0.5703125" style="97" customWidth="1"/>
    <col min="19" max="19" width="0.7109375" style="97" hidden="1" customWidth="1"/>
    <col min="20" max="20" width="16.42578125" style="98" customWidth="1"/>
    <col min="21" max="22" width="11.7109375" style="98" customWidth="1"/>
    <col min="23" max="23" width="18.140625" style="98" customWidth="1"/>
    <col min="24" max="28" width="11.7109375" style="98" hidden="1" customWidth="1"/>
    <col min="29" max="29" width="11.7109375" style="98" customWidth="1"/>
    <col min="30" max="261" width="9.140625" style="97"/>
    <col min="262" max="262" width="6.28515625" style="97" customWidth="1"/>
    <col min="263" max="263" width="5.140625" style="97" customWidth="1"/>
    <col min="264" max="264" width="8.5703125" style="97" customWidth="1"/>
    <col min="265" max="265" width="6.5703125" style="97" customWidth="1"/>
    <col min="266" max="266" width="7.28515625" style="97" customWidth="1"/>
    <col min="267" max="267" width="4.85546875" style="97" customWidth="1"/>
    <col min="268" max="268" width="5.85546875" style="97" customWidth="1"/>
    <col min="269" max="271" width="6.140625" style="97" customWidth="1"/>
    <col min="272" max="272" width="6.5703125" style="97" customWidth="1"/>
    <col min="273" max="273" width="6.7109375" style="97" customWidth="1"/>
    <col min="274" max="274" width="6.140625" style="97" customWidth="1"/>
    <col min="275" max="275" width="7.42578125" style="97" customWidth="1"/>
    <col min="276" max="276" width="7.140625" style="97" customWidth="1"/>
    <col min="277" max="517" width="9.140625" style="97"/>
    <col min="518" max="518" width="6.28515625" style="97" customWidth="1"/>
    <col min="519" max="519" width="5.140625" style="97" customWidth="1"/>
    <col min="520" max="520" width="8.5703125" style="97" customWidth="1"/>
    <col min="521" max="521" width="6.5703125" style="97" customWidth="1"/>
    <col min="522" max="522" width="7.28515625" style="97" customWidth="1"/>
    <col min="523" max="523" width="4.85546875" style="97" customWidth="1"/>
    <col min="524" max="524" width="5.85546875" style="97" customWidth="1"/>
    <col min="525" max="527" width="6.140625" style="97" customWidth="1"/>
    <col min="528" max="528" width="6.5703125" style="97" customWidth="1"/>
    <col min="529" max="529" width="6.7109375" style="97" customWidth="1"/>
    <col min="530" max="530" width="6.140625" style="97" customWidth="1"/>
    <col min="531" max="531" width="7.42578125" style="97" customWidth="1"/>
    <col min="532" max="532" width="7.140625" style="97" customWidth="1"/>
    <col min="533" max="773" width="9.140625" style="97"/>
    <col min="774" max="774" width="6.28515625" style="97" customWidth="1"/>
    <col min="775" max="775" width="5.140625" style="97" customWidth="1"/>
    <col min="776" max="776" width="8.5703125" style="97" customWidth="1"/>
    <col min="777" max="777" width="6.5703125" style="97" customWidth="1"/>
    <col min="778" max="778" width="7.28515625" style="97" customWidth="1"/>
    <col min="779" max="779" width="4.85546875" style="97" customWidth="1"/>
    <col min="780" max="780" width="5.85546875" style="97" customWidth="1"/>
    <col min="781" max="783" width="6.140625" style="97" customWidth="1"/>
    <col min="784" max="784" width="6.5703125" style="97" customWidth="1"/>
    <col min="785" max="785" width="6.7109375" style="97" customWidth="1"/>
    <col min="786" max="786" width="6.140625" style="97" customWidth="1"/>
    <col min="787" max="787" width="7.42578125" style="97" customWidth="1"/>
    <col min="788" max="788" width="7.140625" style="97" customWidth="1"/>
    <col min="789" max="1029" width="9.140625" style="97"/>
    <col min="1030" max="1030" width="6.28515625" style="97" customWidth="1"/>
    <col min="1031" max="1031" width="5.140625" style="97" customWidth="1"/>
    <col min="1032" max="1032" width="8.5703125" style="97" customWidth="1"/>
    <col min="1033" max="1033" width="6.5703125" style="97" customWidth="1"/>
    <col min="1034" max="1034" width="7.28515625" style="97" customWidth="1"/>
    <col min="1035" max="1035" width="4.85546875" style="97" customWidth="1"/>
    <col min="1036" max="1036" width="5.85546875" style="97" customWidth="1"/>
    <col min="1037" max="1039" width="6.140625" style="97" customWidth="1"/>
    <col min="1040" max="1040" width="6.5703125" style="97" customWidth="1"/>
    <col min="1041" max="1041" width="6.7109375" style="97" customWidth="1"/>
    <col min="1042" max="1042" width="6.140625" style="97" customWidth="1"/>
    <col min="1043" max="1043" width="7.42578125" style="97" customWidth="1"/>
    <col min="1044" max="1044" width="7.140625" style="97" customWidth="1"/>
    <col min="1045" max="1285" width="9.140625" style="97"/>
    <col min="1286" max="1286" width="6.28515625" style="97" customWidth="1"/>
    <col min="1287" max="1287" width="5.140625" style="97" customWidth="1"/>
    <col min="1288" max="1288" width="8.5703125" style="97" customWidth="1"/>
    <col min="1289" max="1289" width="6.5703125" style="97" customWidth="1"/>
    <col min="1290" max="1290" width="7.28515625" style="97" customWidth="1"/>
    <col min="1291" max="1291" width="4.85546875" style="97" customWidth="1"/>
    <col min="1292" max="1292" width="5.85546875" style="97" customWidth="1"/>
    <col min="1293" max="1295" width="6.140625" style="97" customWidth="1"/>
    <col min="1296" max="1296" width="6.5703125" style="97" customWidth="1"/>
    <col min="1297" max="1297" width="6.7109375" style="97" customWidth="1"/>
    <col min="1298" max="1298" width="6.140625" style="97" customWidth="1"/>
    <col min="1299" max="1299" width="7.42578125" style="97" customWidth="1"/>
    <col min="1300" max="1300" width="7.140625" style="97" customWidth="1"/>
    <col min="1301" max="1541" width="9.140625" style="97"/>
    <col min="1542" max="1542" width="6.28515625" style="97" customWidth="1"/>
    <col min="1543" max="1543" width="5.140625" style="97" customWidth="1"/>
    <col min="1544" max="1544" width="8.5703125" style="97" customWidth="1"/>
    <col min="1545" max="1545" width="6.5703125" style="97" customWidth="1"/>
    <col min="1546" max="1546" width="7.28515625" style="97" customWidth="1"/>
    <col min="1547" max="1547" width="4.85546875" style="97" customWidth="1"/>
    <col min="1548" max="1548" width="5.85546875" style="97" customWidth="1"/>
    <col min="1549" max="1551" width="6.140625" style="97" customWidth="1"/>
    <col min="1552" max="1552" width="6.5703125" style="97" customWidth="1"/>
    <col min="1553" max="1553" width="6.7109375" style="97" customWidth="1"/>
    <col min="1554" max="1554" width="6.140625" style="97" customWidth="1"/>
    <col min="1555" max="1555" width="7.42578125" style="97" customWidth="1"/>
    <col min="1556" max="1556" width="7.140625" style="97" customWidth="1"/>
    <col min="1557" max="1797" width="9.140625" style="97"/>
    <col min="1798" max="1798" width="6.28515625" style="97" customWidth="1"/>
    <col min="1799" max="1799" width="5.140625" style="97" customWidth="1"/>
    <col min="1800" max="1800" width="8.5703125" style="97" customWidth="1"/>
    <col min="1801" max="1801" width="6.5703125" style="97" customWidth="1"/>
    <col min="1802" max="1802" width="7.28515625" style="97" customWidth="1"/>
    <col min="1803" max="1803" width="4.85546875" style="97" customWidth="1"/>
    <col min="1804" max="1804" width="5.85546875" style="97" customWidth="1"/>
    <col min="1805" max="1807" width="6.140625" style="97" customWidth="1"/>
    <col min="1808" max="1808" width="6.5703125" style="97" customWidth="1"/>
    <col min="1809" max="1809" width="6.7109375" style="97" customWidth="1"/>
    <col min="1810" max="1810" width="6.140625" style="97" customWidth="1"/>
    <col min="1811" max="1811" width="7.42578125" style="97" customWidth="1"/>
    <col min="1812" max="1812" width="7.140625" style="97" customWidth="1"/>
    <col min="1813" max="2053" width="9.140625" style="97"/>
    <col min="2054" max="2054" width="6.28515625" style="97" customWidth="1"/>
    <col min="2055" max="2055" width="5.140625" style="97" customWidth="1"/>
    <col min="2056" max="2056" width="8.5703125" style="97" customWidth="1"/>
    <col min="2057" max="2057" width="6.5703125" style="97" customWidth="1"/>
    <col min="2058" max="2058" width="7.28515625" style="97" customWidth="1"/>
    <col min="2059" max="2059" width="4.85546875" style="97" customWidth="1"/>
    <col min="2060" max="2060" width="5.85546875" style="97" customWidth="1"/>
    <col min="2061" max="2063" width="6.140625" style="97" customWidth="1"/>
    <col min="2064" max="2064" width="6.5703125" style="97" customWidth="1"/>
    <col min="2065" max="2065" width="6.7109375" style="97" customWidth="1"/>
    <col min="2066" max="2066" width="6.140625" style="97" customWidth="1"/>
    <col min="2067" max="2067" width="7.42578125" style="97" customWidth="1"/>
    <col min="2068" max="2068" width="7.140625" style="97" customWidth="1"/>
    <col min="2069" max="2309" width="9.140625" style="97"/>
    <col min="2310" max="2310" width="6.28515625" style="97" customWidth="1"/>
    <col min="2311" max="2311" width="5.140625" style="97" customWidth="1"/>
    <col min="2312" max="2312" width="8.5703125" style="97" customWidth="1"/>
    <col min="2313" max="2313" width="6.5703125" style="97" customWidth="1"/>
    <col min="2314" max="2314" width="7.28515625" style="97" customWidth="1"/>
    <col min="2315" max="2315" width="4.85546875" style="97" customWidth="1"/>
    <col min="2316" max="2316" width="5.85546875" style="97" customWidth="1"/>
    <col min="2317" max="2319" width="6.140625" style="97" customWidth="1"/>
    <col min="2320" max="2320" width="6.5703125" style="97" customWidth="1"/>
    <col min="2321" max="2321" width="6.7109375" style="97" customWidth="1"/>
    <col min="2322" max="2322" width="6.140625" style="97" customWidth="1"/>
    <col min="2323" max="2323" width="7.42578125" style="97" customWidth="1"/>
    <col min="2324" max="2324" width="7.140625" style="97" customWidth="1"/>
    <col min="2325" max="2565" width="9.140625" style="97"/>
    <col min="2566" max="2566" width="6.28515625" style="97" customWidth="1"/>
    <col min="2567" max="2567" width="5.140625" style="97" customWidth="1"/>
    <col min="2568" max="2568" width="8.5703125" style="97" customWidth="1"/>
    <col min="2569" max="2569" width="6.5703125" style="97" customWidth="1"/>
    <col min="2570" max="2570" width="7.28515625" style="97" customWidth="1"/>
    <col min="2571" max="2571" width="4.85546875" style="97" customWidth="1"/>
    <col min="2572" max="2572" width="5.85546875" style="97" customWidth="1"/>
    <col min="2573" max="2575" width="6.140625" style="97" customWidth="1"/>
    <col min="2576" max="2576" width="6.5703125" style="97" customWidth="1"/>
    <col min="2577" max="2577" width="6.7109375" style="97" customWidth="1"/>
    <col min="2578" max="2578" width="6.140625" style="97" customWidth="1"/>
    <col min="2579" max="2579" width="7.42578125" style="97" customWidth="1"/>
    <col min="2580" max="2580" width="7.140625" style="97" customWidth="1"/>
    <col min="2581" max="2821" width="9.140625" style="97"/>
    <col min="2822" max="2822" width="6.28515625" style="97" customWidth="1"/>
    <col min="2823" max="2823" width="5.140625" style="97" customWidth="1"/>
    <col min="2824" max="2824" width="8.5703125" style="97" customWidth="1"/>
    <col min="2825" max="2825" width="6.5703125" style="97" customWidth="1"/>
    <col min="2826" max="2826" width="7.28515625" style="97" customWidth="1"/>
    <col min="2827" max="2827" width="4.85546875" style="97" customWidth="1"/>
    <col min="2828" max="2828" width="5.85546875" style="97" customWidth="1"/>
    <col min="2829" max="2831" width="6.140625" style="97" customWidth="1"/>
    <col min="2832" max="2832" width="6.5703125" style="97" customWidth="1"/>
    <col min="2833" max="2833" width="6.7109375" style="97" customWidth="1"/>
    <col min="2834" max="2834" width="6.140625" style="97" customWidth="1"/>
    <col min="2835" max="2835" width="7.42578125" style="97" customWidth="1"/>
    <col min="2836" max="2836" width="7.140625" style="97" customWidth="1"/>
    <col min="2837" max="3077" width="9.140625" style="97"/>
    <col min="3078" max="3078" width="6.28515625" style="97" customWidth="1"/>
    <col min="3079" max="3079" width="5.140625" style="97" customWidth="1"/>
    <col min="3080" max="3080" width="8.5703125" style="97" customWidth="1"/>
    <col min="3081" max="3081" width="6.5703125" style="97" customWidth="1"/>
    <col min="3082" max="3082" width="7.28515625" style="97" customWidth="1"/>
    <col min="3083" max="3083" width="4.85546875" style="97" customWidth="1"/>
    <col min="3084" max="3084" width="5.85546875" style="97" customWidth="1"/>
    <col min="3085" max="3087" width="6.140625" style="97" customWidth="1"/>
    <col min="3088" max="3088" width="6.5703125" style="97" customWidth="1"/>
    <col min="3089" max="3089" width="6.7109375" style="97" customWidth="1"/>
    <col min="3090" max="3090" width="6.140625" style="97" customWidth="1"/>
    <col min="3091" max="3091" width="7.42578125" style="97" customWidth="1"/>
    <col min="3092" max="3092" width="7.140625" style="97" customWidth="1"/>
    <col min="3093" max="3333" width="9.140625" style="97"/>
    <col min="3334" max="3334" width="6.28515625" style="97" customWidth="1"/>
    <col min="3335" max="3335" width="5.140625" style="97" customWidth="1"/>
    <col min="3336" max="3336" width="8.5703125" style="97" customWidth="1"/>
    <col min="3337" max="3337" width="6.5703125" style="97" customWidth="1"/>
    <col min="3338" max="3338" width="7.28515625" style="97" customWidth="1"/>
    <col min="3339" max="3339" width="4.85546875" style="97" customWidth="1"/>
    <col min="3340" max="3340" width="5.85546875" style="97" customWidth="1"/>
    <col min="3341" max="3343" width="6.140625" style="97" customWidth="1"/>
    <col min="3344" max="3344" width="6.5703125" style="97" customWidth="1"/>
    <col min="3345" max="3345" width="6.7109375" style="97" customWidth="1"/>
    <col min="3346" max="3346" width="6.140625" style="97" customWidth="1"/>
    <col min="3347" max="3347" width="7.42578125" style="97" customWidth="1"/>
    <col min="3348" max="3348" width="7.140625" style="97" customWidth="1"/>
    <col min="3349" max="3589" width="9.140625" style="97"/>
    <col min="3590" max="3590" width="6.28515625" style="97" customWidth="1"/>
    <col min="3591" max="3591" width="5.140625" style="97" customWidth="1"/>
    <col min="3592" max="3592" width="8.5703125" style="97" customWidth="1"/>
    <col min="3593" max="3593" width="6.5703125" style="97" customWidth="1"/>
    <col min="3594" max="3594" width="7.28515625" style="97" customWidth="1"/>
    <col min="3595" max="3595" width="4.85546875" style="97" customWidth="1"/>
    <col min="3596" max="3596" width="5.85546875" style="97" customWidth="1"/>
    <col min="3597" max="3599" width="6.140625" style="97" customWidth="1"/>
    <col min="3600" max="3600" width="6.5703125" style="97" customWidth="1"/>
    <col min="3601" max="3601" width="6.7109375" style="97" customWidth="1"/>
    <col min="3602" max="3602" width="6.140625" style="97" customWidth="1"/>
    <col min="3603" max="3603" width="7.42578125" style="97" customWidth="1"/>
    <col min="3604" max="3604" width="7.140625" style="97" customWidth="1"/>
    <col min="3605" max="3845" width="9.140625" style="97"/>
    <col min="3846" max="3846" width="6.28515625" style="97" customWidth="1"/>
    <col min="3847" max="3847" width="5.140625" style="97" customWidth="1"/>
    <col min="3848" max="3848" width="8.5703125" style="97" customWidth="1"/>
    <col min="3849" max="3849" width="6.5703125" style="97" customWidth="1"/>
    <col min="3850" max="3850" width="7.28515625" style="97" customWidth="1"/>
    <col min="3851" max="3851" width="4.85546875" style="97" customWidth="1"/>
    <col min="3852" max="3852" width="5.85546875" style="97" customWidth="1"/>
    <col min="3853" max="3855" width="6.140625" style="97" customWidth="1"/>
    <col min="3856" max="3856" width="6.5703125" style="97" customWidth="1"/>
    <col min="3857" max="3857" width="6.7109375" style="97" customWidth="1"/>
    <col min="3858" max="3858" width="6.140625" style="97" customWidth="1"/>
    <col min="3859" max="3859" width="7.42578125" style="97" customWidth="1"/>
    <col min="3860" max="3860" width="7.140625" style="97" customWidth="1"/>
    <col min="3861" max="4101" width="9.140625" style="97"/>
    <col min="4102" max="4102" width="6.28515625" style="97" customWidth="1"/>
    <col min="4103" max="4103" width="5.140625" style="97" customWidth="1"/>
    <col min="4104" max="4104" width="8.5703125" style="97" customWidth="1"/>
    <col min="4105" max="4105" width="6.5703125" style="97" customWidth="1"/>
    <col min="4106" max="4106" width="7.28515625" style="97" customWidth="1"/>
    <col min="4107" max="4107" width="4.85546875" style="97" customWidth="1"/>
    <col min="4108" max="4108" width="5.85546875" style="97" customWidth="1"/>
    <col min="4109" max="4111" width="6.140625" style="97" customWidth="1"/>
    <col min="4112" max="4112" width="6.5703125" style="97" customWidth="1"/>
    <col min="4113" max="4113" width="6.7109375" style="97" customWidth="1"/>
    <col min="4114" max="4114" width="6.140625" style="97" customWidth="1"/>
    <col min="4115" max="4115" width="7.42578125" style="97" customWidth="1"/>
    <col min="4116" max="4116" width="7.140625" style="97" customWidth="1"/>
    <col min="4117" max="4357" width="9.140625" style="97"/>
    <col min="4358" max="4358" width="6.28515625" style="97" customWidth="1"/>
    <col min="4359" max="4359" width="5.140625" style="97" customWidth="1"/>
    <col min="4360" max="4360" width="8.5703125" style="97" customWidth="1"/>
    <col min="4361" max="4361" width="6.5703125" style="97" customWidth="1"/>
    <col min="4362" max="4362" width="7.28515625" style="97" customWidth="1"/>
    <col min="4363" max="4363" width="4.85546875" style="97" customWidth="1"/>
    <col min="4364" max="4364" width="5.85546875" style="97" customWidth="1"/>
    <col min="4365" max="4367" width="6.140625" style="97" customWidth="1"/>
    <col min="4368" max="4368" width="6.5703125" style="97" customWidth="1"/>
    <col min="4369" max="4369" width="6.7109375" style="97" customWidth="1"/>
    <col min="4370" max="4370" width="6.140625" style="97" customWidth="1"/>
    <col min="4371" max="4371" width="7.42578125" style="97" customWidth="1"/>
    <col min="4372" max="4372" width="7.140625" style="97" customWidth="1"/>
    <col min="4373" max="4613" width="9.140625" style="97"/>
    <col min="4614" max="4614" width="6.28515625" style="97" customWidth="1"/>
    <col min="4615" max="4615" width="5.140625" style="97" customWidth="1"/>
    <col min="4616" max="4616" width="8.5703125" style="97" customWidth="1"/>
    <col min="4617" max="4617" width="6.5703125" style="97" customWidth="1"/>
    <col min="4618" max="4618" width="7.28515625" style="97" customWidth="1"/>
    <col min="4619" max="4619" width="4.85546875" style="97" customWidth="1"/>
    <col min="4620" max="4620" width="5.85546875" style="97" customWidth="1"/>
    <col min="4621" max="4623" width="6.140625" style="97" customWidth="1"/>
    <col min="4624" max="4624" width="6.5703125" style="97" customWidth="1"/>
    <col min="4625" max="4625" width="6.7109375" style="97" customWidth="1"/>
    <col min="4626" max="4626" width="6.140625" style="97" customWidth="1"/>
    <col min="4627" max="4627" width="7.42578125" style="97" customWidth="1"/>
    <col min="4628" max="4628" width="7.140625" style="97" customWidth="1"/>
    <col min="4629" max="4869" width="9.140625" style="97"/>
    <col min="4870" max="4870" width="6.28515625" style="97" customWidth="1"/>
    <col min="4871" max="4871" width="5.140625" style="97" customWidth="1"/>
    <col min="4872" max="4872" width="8.5703125" style="97" customWidth="1"/>
    <col min="4873" max="4873" width="6.5703125" style="97" customWidth="1"/>
    <col min="4874" max="4874" width="7.28515625" style="97" customWidth="1"/>
    <col min="4875" max="4875" width="4.85546875" style="97" customWidth="1"/>
    <col min="4876" max="4876" width="5.85546875" style="97" customWidth="1"/>
    <col min="4877" max="4879" width="6.140625" style="97" customWidth="1"/>
    <col min="4880" max="4880" width="6.5703125" style="97" customWidth="1"/>
    <col min="4881" max="4881" width="6.7109375" style="97" customWidth="1"/>
    <col min="4882" max="4882" width="6.140625" style="97" customWidth="1"/>
    <col min="4883" max="4883" width="7.42578125" style="97" customWidth="1"/>
    <col min="4884" max="4884" width="7.140625" style="97" customWidth="1"/>
    <col min="4885" max="5125" width="9.140625" style="97"/>
    <col min="5126" max="5126" width="6.28515625" style="97" customWidth="1"/>
    <col min="5127" max="5127" width="5.140625" style="97" customWidth="1"/>
    <col min="5128" max="5128" width="8.5703125" style="97" customWidth="1"/>
    <col min="5129" max="5129" width="6.5703125" style="97" customWidth="1"/>
    <col min="5130" max="5130" width="7.28515625" style="97" customWidth="1"/>
    <col min="5131" max="5131" width="4.85546875" style="97" customWidth="1"/>
    <col min="5132" max="5132" width="5.85546875" style="97" customWidth="1"/>
    <col min="5133" max="5135" width="6.140625" style="97" customWidth="1"/>
    <col min="5136" max="5136" width="6.5703125" style="97" customWidth="1"/>
    <col min="5137" max="5137" width="6.7109375" style="97" customWidth="1"/>
    <col min="5138" max="5138" width="6.140625" style="97" customWidth="1"/>
    <col min="5139" max="5139" width="7.42578125" style="97" customWidth="1"/>
    <col min="5140" max="5140" width="7.140625" style="97" customWidth="1"/>
    <col min="5141" max="5381" width="9.140625" style="97"/>
    <col min="5382" max="5382" width="6.28515625" style="97" customWidth="1"/>
    <col min="5383" max="5383" width="5.140625" style="97" customWidth="1"/>
    <col min="5384" max="5384" width="8.5703125" style="97" customWidth="1"/>
    <col min="5385" max="5385" width="6.5703125" style="97" customWidth="1"/>
    <col min="5386" max="5386" width="7.28515625" style="97" customWidth="1"/>
    <col min="5387" max="5387" width="4.85546875" style="97" customWidth="1"/>
    <col min="5388" max="5388" width="5.85546875" style="97" customWidth="1"/>
    <col min="5389" max="5391" width="6.140625" style="97" customWidth="1"/>
    <col min="5392" max="5392" width="6.5703125" style="97" customWidth="1"/>
    <col min="5393" max="5393" width="6.7109375" style="97" customWidth="1"/>
    <col min="5394" max="5394" width="6.140625" style="97" customWidth="1"/>
    <col min="5395" max="5395" width="7.42578125" style="97" customWidth="1"/>
    <col min="5396" max="5396" width="7.140625" style="97" customWidth="1"/>
    <col min="5397" max="5637" width="9.140625" style="97"/>
    <col min="5638" max="5638" width="6.28515625" style="97" customWidth="1"/>
    <col min="5639" max="5639" width="5.140625" style="97" customWidth="1"/>
    <col min="5640" max="5640" width="8.5703125" style="97" customWidth="1"/>
    <col min="5641" max="5641" width="6.5703125" style="97" customWidth="1"/>
    <col min="5642" max="5642" width="7.28515625" style="97" customWidth="1"/>
    <col min="5643" max="5643" width="4.85546875" style="97" customWidth="1"/>
    <col min="5644" max="5644" width="5.85546875" style="97" customWidth="1"/>
    <col min="5645" max="5647" width="6.140625" style="97" customWidth="1"/>
    <col min="5648" max="5648" width="6.5703125" style="97" customWidth="1"/>
    <col min="5649" max="5649" width="6.7109375" style="97" customWidth="1"/>
    <col min="5650" max="5650" width="6.140625" style="97" customWidth="1"/>
    <col min="5651" max="5651" width="7.42578125" style="97" customWidth="1"/>
    <col min="5652" max="5652" width="7.140625" style="97" customWidth="1"/>
    <col min="5653" max="5893" width="9.140625" style="97"/>
    <col min="5894" max="5894" width="6.28515625" style="97" customWidth="1"/>
    <col min="5895" max="5895" width="5.140625" style="97" customWidth="1"/>
    <col min="5896" max="5896" width="8.5703125" style="97" customWidth="1"/>
    <col min="5897" max="5897" width="6.5703125" style="97" customWidth="1"/>
    <col min="5898" max="5898" width="7.28515625" style="97" customWidth="1"/>
    <col min="5899" max="5899" width="4.85546875" style="97" customWidth="1"/>
    <col min="5900" max="5900" width="5.85546875" style="97" customWidth="1"/>
    <col min="5901" max="5903" width="6.140625" style="97" customWidth="1"/>
    <col min="5904" max="5904" width="6.5703125" style="97" customWidth="1"/>
    <col min="5905" max="5905" width="6.7109375" style="97" customWidth="1"/>
    <col min="5906" max="5906" width="6.140625" style="97" customWidth="1"/>
    <col min="5907" max="5907" width="7.42578125" style="97" customWidth="1"/>
    <col min="5908" max="5908" width="7.140625" style="97" customWidth="1"/>
    <col min="5909" max="6149" width="9.140625" style="97"/>
    <col min="6150" max="6150" width="6.28515625" style="97" customWidth="1"/>
    <col min="6151" max="6151" width="5.140625" style="97" customWidth="1"/>
    <col min="6152" max="6152" width="8.5703125" style="97" customWidth="1"/>
    <col min="6153" max="6153" width="6.5703125" style="97" customWidth="1"/>
    <col min="6154" max="6154" width="7.28515625" style="97" customWidth="1"/>
    <col min="6155" max="6155" width="4.85546875" style="97" customWidth="1"/>
    <col min="6156" max="6156" width="5.85546875" style="97" customWidth="1"/>
    <col min="6157" max="6159" width="6.140625" style="97" customWidth="1"/>
    <col min="6160" max="6160" width="6.5703125" style="97" customWidth="1"/>
    <col min="6161" max="6161" width="6.7109375" style="97" customWidth="1"/>
    <col min="6162" max="6162" width="6.140625" style="97" customWidth="1"/>
    <col min="6163" max="6163" width="7.42578125" style="97" customWidth="1"/>
    <col min="6164" max="6164" width="7.140625" style="97" customWidth="1"/>
    <col min="6165" max="6405" width="9.140625" style="97"/>
    <col min="6406" max="6406" width="6.28515625" style="97" customWidth="1"/>
    <col min="6407" max="6407" width="5.140625" style="97" customWidth="1"/>
    <col min="6408" max="6408" width="8.5703125" style="97" customWidth="1"/>
    <col min="6409" max="6409" width="6.5703125" style="97" customWidth="1"/>
    <col min="6410" max="6410" width="7.28515625" style="97" customWidth="1"/>
    <col min="6411" max="6411" width="4.85546875" style="97" customWidth="1"/>
    <col min="6412" max="6412" width="5.85546875" style="97" customWidth="1"/>
    <col min="6413" max="6415" width="6.140625" style="97" customWidth="1"/>
    <col min="6416" max="6416" width="6.5703125" style="97" customWidth="1"/>
    <col min="6417" max="6417" width="6.7109375" style="97" customWidth="1"/>
    <col min="6418" max="6418" width="6.140625" style="97" customWidth="1"/>
    <col min="6419" max="6419" width="7.42578125" style="97" customWidth="1"/>
    <col min="6420" max="6420" width="7.140625" style="97" customWidth="1"/>
    <col min="6421" max="6661" width="9.140625" style="97"/>
    <col min="6662" max="6662" width="6.28515625" style="97" customWidth="1"/>
    <col min="6663" max="6663" width="5.140625" style="97" customWidth="1"/>
    <col min="6664" max="6664" width="8.5703125" style="97" customWidth="1"/>
    <col min="6665" max="6665" width="6.5703125" style="97" customWidth="1"/>
    <col min="6666" max="6666" width="7.28515625" style="97" customWidth="1"/>
    <col min="6667" max="6667" width="4.85546875" style="97" customWidth="1"/>
    <col min="6668" max="6668" width="5.85546875" style="97" customWidth="1"/>
    <col min="6669" max="6671" width="6.140625" style="97" customWidth="1"/>
    <col min="6672" max="6672" width="6.5703125" style="97" customWidth="1"/>
    <col min="6673" max="6673" width="6.7109375" style="97" customWidth="1"/>
    <col min="6674" max="6674" width="6.140625" style="97" customWidth="1"/>
    <col min="6675" max="6675" width="7.42578125" style="97" customWidth="1"/>
    <col min="6676" max="6676" width="7.140625" style="97" customWidth="1"/>
    <col min="6677" max="6917" width="9.140625" style="97"/>
    <col min="6918" max="6918" width="6.28515625" style="97" customWidth="1"/>
    <col min="6919" max="6919" width="5.140625" style="97" customWidth="1"/>
    <col min="6920" max="6920" width="8.5703125" style="97" customWidth="1"/>
    <col min="6921" max="6921" width="6.5703125" style="97" customWidth="1"/>
    <col min="6922" max="6922" width="7.28515625" style="97" customWidth="1"/>
    <col min="6923" max="6923" width="4.85546875" style="97" customWidth="1"/>
    <col min="6924" max="6924" width="5.85546875" style="97" customWidth="1"/>
    <col min="6925" max="6927" width="6.140625" style="97" customWidth="1"/>
    <col min="6928" max="6928" width="6.5703125" style="97" customWidth="1"/>
    <col min="6929" max="6929" width="6.7109375" style="97" customWidth="1"/>
    <col min="6930" max="6930" width="6.140625" style="97" customWidth="1"/>
    <col min="6931" max="6931" width="7.42578125" style="97" customWidth="1"/>
    <col min="6932" max="6932" width="7.140625" style="97" customWidth="1"/>
    <col min="6933" max="7173" width="9.140625" style="97"/>
    <col min="7174" max="7174" width="6.28515625" style="97" customWidth="1"/>
    <col min="7175" max="7175" width="5.140625" style="97" customWidth="1"/>
    <col min="7176" max="7176" width="8.5703125" style="97" customWidth="1"/>
    <col min="7177" max="7177" width="6.5703125" style="97" customWidth="1"/>
    <col min="7178" max="7178" width="7.28515625" style="97" customWidth="1"/>
    <col min="7179" max="7179" width="4.85546875" style="97" customWidth="1"/>
    <col min="7180" max="7180" width="5.85546875" style="97" customWidth="1"/>
    <col min="7181" max="7183" width="6.140625" style="97" customWidth="1"/>
    <col min="7184" max="7184" width="6.5703125" style="97" customWidth="1"/>
    <col min="7185" max="7185" width="6.7109375" style="97" customWidth="1"/>
    <col min="7186" max="7186" width="6.140625" style="97" customWidth="1"/>
    <col min="7187" max="7187" width="7.42578125" style="97" customWidth="1"/>
    <col min="7188" max="7188" width="7.140625" style="97" customWidth="1"/>
    <col min="7189" max="7429" width="9.140625" style="97"/>
    <col min="7430" max="7430" width="6.28515625" style="97" customWidth="1"/>
    <col min="7431" max="7431" width="5.140625" style="97" customWidth="1"/>
    <col min="7432" max="7432" width="8.5703125" style="97" customWidth="1"/>
    <col min="7433" max="7433" width="6.5703125" style="97" customWidth="1"/>
    <col min="7434" max="7434" width="7.28515625" style="97" customWidth="1"/>
    <col min="7435" max="7435" width="4.85546875" style="97" customWidth="1"/>
    <col min="7436" max="7436" width="5.85546875" style="97" customWidth="1"/>
    <col min="7437" max="7439" width="6.140625" style="97" customWidth="1"/>
    <col min="7440" max="7440" width="6.5703125" style="97" customWidth="1"/>
    <col min="7441" max="7441" width="6.7109375" style="97" customWidth="1"/>
    <col min="7442" max="7442" width="6.140625" style="97" customWidth="1"/>
    <col min="7443" max="7443" width="7.42578125" style="97" customWidth="1"/>
    <col min="7444" max="7444" width="7.140625" style="97" customWidth="1"/>
    <col min="7445" max="7685" width="9.140625" style="97"/>
    <col min="7686" max="7686" width="6.28515625" style="97" customWidth="1"/>
    <col min="7687" max="7687" width="5.140625" style="97" customWidth="1"/>
    <col min="7688" max="7688" width="8.5703125" style="97" customWidth="1"/>
    <col min="7689" max="7689" width="6.5703125" style="97" customWidth="1"/>
    <col min="7690" max="7690" width="7.28515625" style="97" customWidth="1"/>
    <col min="7691" max="7691" width="4.85546875" style="97" customWidth="1"/>
    <col min="7692" max="7692" width="5.85546875" style="97" customWidth="1"/>
    <col min="7693" max="7695" width="6.140625" style="97" customWidth="1"/>
    <col min="7696" max="7696" width="6.5703125" style="97" customWidth="1"/>
    <col min="7697" max="7697" width="6.7109375" style="97" customWidth="1"/>
    <col min="7698" max="7698" width="6.140625" style="97" customWidth="1"/>
    <col min="7699" max="7699" width="7.42578125" style="97" customWidth="1"/>
    <col min="7700" max="7700" width="7.140625" style="97" customWidth="1"/>
    <col min="7701" max="7941" width="9.140625" style="97"/>
    <col min="7942" max="7942" width="6.28515625" style="97" customWidth="1"/>
    <col min="7943" max="7943" width="5.140625" style="97" customWidth="1"/>
    <col min="7944" max="7944" width="8.5703125" style="97" customWidth="1"/>
    <col min="7945" max="7945" width="6.5703125" style="97" customWidth="1"/>
    <col min="7946" max="7946" width="7.28515625" style="97" customWidth="1"/>
    <col min="7947" max="7947" width="4.85546875" style="97" customWidth="1"/>
    <col min="7948" max="7948" width="5.85546875" style="97" customWidth="1"/>
    <col min="7949" max="7951" width="6.140625" style="97" customWidth="1"/>
    <col min="7952" max="7952" width="6.5703125" style="97" customWidth="1"/>
    <col min="7953" max="7953" width="6.7109375" style="97" customWidth="1"/>
    <col min="7954" max="7954" width="6.140625" style="97" customWidth="1"/>
    <col min="7955" max="7955" width="7.42578125" style="97" customWidth="1"/>
    <col min="7956" max="7956" width="7.140625" style="97" customWidth="1"/>
    <col min="7957" max="8197" width="9.140625" style="97"/>
    <col min="8198" max="8198" width="6.28515625" style="97" customWidth="1"/>
    <col min="8199" max="8199" width="5.140625" style="97" customWidth="1"/>
    <col min="8200" max="8200" width="8.5703125" style="97" customWidth="1"/>
    <col min="8201" max="8201" width="6.5703125" style="97" customWidth="1"/>
    <col min="8202" max="8202" width="7.28515625" style="97" customWidth="1"/>
    <col min="8203" max="8203" width="4.85546875" style="97" customWidth="1"/>
    <col min="8204" max="8204" width="5.85546875" style="97" customWidth="1"/>
    <col min="8205" max="8207" width="6.140625" style="97" customWidth="1"/>
    <col min="8208" max="8208" width="6.5703125" style="97" customWidth="1"/>
    <col min="8209" max="8209" width="6.7109375" style="97" customWidth="1"/>
    <col min="8210" max="8210" width="6.140625" style="97" customWidth="1"/>
    <col min="8211" max="8211" width="7.42578125" style="97" customWidth="1"/>
    <col min="8212" max="8212" width="7.140625" style="97" customWidth="1"/>
    <col min="8213" max="8453" width="9.140625" style="97"/>
    <col min="8454" max="8454" width="6.28515625" style="97" customWidth="1"/>
    <col min="8455" max="8455" width="5.140625" style="97" customWidth="1"/>
    <col min="8456" max="8456" width="8.5703125" style="97" customWidth="1"/>
    <col min="8457" max="8457" width="6.5703125" style="97" customWidth="1"/>
    <col min="8458" max="8458" width="7.28515625" style="97" customWidth="1"/>
    <col min="8459" max="8459" width="4.85546875" style="97" customWidth="1"/>
    <col min="8460" max="8460" width="5.85546875" style="97" customWidth="1"/>
    <col min="8461" max="8463" width="6.140625" style="97" customWidth="1"/>
    <col min="8464" max="8464" width="6.5703125" style="97" customWidth="1"/>
    <col min="8465" max="8465" width="6.7109375" style="97" customWidth="1"/>
    <col min="8466" max="8466" width="6.140625" style="97" customWidth="1"/>
    <col min="8467" max="8467" width="7.42578125" style="97" customWidth="1"/>
    <col min="8468" max="8468" width="7.140625" style="97" customWidth="1"/>
    <col min="8469" max="8709" width="9.140625" style="97"/>
    <col min="8710" max="8710" width="6.28515625" style="97" customWidth="1"/>
    <col min="8711" max="8711" width="5.140625" style="97" customWidth="1"/>
    <col min="8712" max="8712" width="8.5703125" style="97" customWidth="1"/>
    <col min="8713" max="8713" width="6.5703125" style="97" customWidth="1"/>
    <col min="8714" max="8714" width="7.28515625" style="97" customWidth="1"/>
    <col min="8715" max="8715" width="4.85546875" style="97" customWidth="1"/>
    <col min="8716" max="8716" width="5.85546875" style="97" customWidth="1"/>
    <col min="8717" max="8719" width="6.140625" style="97" customWidth="1"/>
    <col min="8720" max="8720" width="6.5703125" style="97" customWidth="1"/>
    <col min="8721" max="8721" width="6.7109375" style="97" customWidth="1"/>
    <col min="8722" max="8722" width="6.140625" style="97" customWidth="1"/>
    <col min="8723" max="8723" width="7.42578125" style="97" customWidth="1"/>
    <col min="8724" max="8724" width="7.140625" style="97" customWidth="1"/>
    <col min="8725" max="8965" width="9.140625" style="97"/>
    <col min="8966" max="8966" width="6.28515625" style="97" customWidth="1"/>
    <col min="8967" max="8967" width="5.140625" style="97" customWidth="1"/>
    <col min="8968" max="8968" width="8.5703125" style="97" customWidth="1"/>
    <col min="8969" max="8969" width="6.5703125" style="97" customWidth="1"/>
    <col min="8970" max="8970" width="7.28515625" style="97" customWidth="1"/>
    <col min="8971" max="8971" width="4.85546875" style="97" customWidth="1"/>
    <col min="8972" max="8972" width="5.85546875" style="97" customWidth="1"/>
    <col min="8973" max="8975" width="6.140625" style="97" customWidth="1"/>
    <col min="8976" max="8976" width="6.5703125" style="97" customWidth="1"/>
    <col min="8977" max="8977" width="6.7109375" style="97" customWidth="1"/>
    <col min="8978" max="8978" width="6.140625" style="97" customWidth="1"/>
    <col min="8979" max="8979" width="7.42578125" style="97" customWidth="1"/>
    <col min="8980" max="8980" width="7.140625" style="97" customWidth="1"/>
    <col min="8981" max="9221" width="9.140625" style="97"/>
    <col min="9222" max="9222" width="6.28515625" style="97" customWidth="1"/>
    <col min="9223" max="9223" width="5.140625" style="97" customWidth="1"/>
    <col min="9224" max="9224" width="8.5703125" style="97" customWidth="1"/>
    <col min="9225" max="9225" width="6.5703125" style="97" customWidth="1"/>
    <col min="9226" max="9226" width="7.28515625" style="97" customWidth="1"/>
    <col min="9227" max="9227" width="4.85546875" style="97" customWidth="1"/>
    <col min="9228" max="9228" width="5.85546875" style="97" customWidth="1"/>
    <col min="9229" max="9231" width="6.140625" style="97" customWidth="1"/>
    <col min="9232" max="9232" width="6.5703125" style="97" customWidth="1"/>
    <col min="9233" max="9233" width="6.7109375" style="97" customWidth="1"/>
    <col min="9234" max="9234" width="6.140625" style="97" customWidth="1"/>
    <col min="9235" max="9235" width="7.42578125" style="97" customWidth="1"/>
    <col min="9236" max="9236" width="7.140625" style="97" customWidth="1"/>
    <col min="9237" max="9477" width="9.140625" style="97"/>
    <col min="9478" max="9478" width="6.28515625" style="97" customWidth="1"/>
    <col min="9479" max="9479" width="5.140625" style="97" customWidth="1"/>
    <col min="9480" max="9480" width="8.5703125" style="97" customWidth="1"/>
    <col min="9481" max="9481" width="6.5703125" style="97" customWidth="1"/>
    <col min="9482" max="9482" width="7.28515625" style="97" customWidth="1"/>
    <col min="9483" max="9483" width="4.85546875" style="97" customWidth="1"/>
    <col min="9484" max="9484" width="5.85546875" style="97" customWidth="1"/>
    <col min="9485" max="9487" width="6.140625" style="97" customWidth="1"/>
    <col min="9488" max="9488" width="6.5703125" style="97" customWidth="1"/>
    <col min="9489" max="9489" width="6.7109375" style="97" customWidth="1"/>
    <col min="9490" max="9490" width="6.140625" style="97" customWidth="1"/>
    <col min="9491" max="9491" width="7.42578125" style="97" customWidth="1"/>
    <col min="9492" max="9492" width="7.140625" style="97" customWidth="1"/>
    <col min="9493" max="9733" width="9.140625" style="97"/>
    <col min="9734" max="9734" width="6.28515625" style="97" customWidth="1"/>
    <col min="9735" max="9735" width="5.140625" style="97" customWidth="1"/>
    <col min="9736" max="9736" width="8.5703125" style="97" customWidth="1"/>
    <col min="9737" max="9737" width="6.5703125" style="97" customWidth="1"/>
    <col min="9738" max="9738" width="7.28515625" style="97" customWidth="1"/>
    <col min="9739" max="9739" width="4.85546875" style="97" customWidth="1"/>
    <col min="9740" max="9740" width="5.85546875" style="97" customWidth="1"/>
    <col min="9741" max="9743" width="6.140625" style="97" customWidth="1"/>
    <col min="9744" max="9744" width="6.5703125" style="97" customWidth="1"/>
    <col min="9745" max="9745" width="6.7109375" style="97" customWidth="1"/>
    <col min="9746" max="9746" width="6.140625" style="97" customWidth="1"/>
    <col min="9747" max="9747" width="7.42578125" style="97" customWidth="1"/>
    <col min="9748" max="9748" width="7.140625" style="97" customWidth="1"/>
    <col min="9749" max="9989" width="9.140625" style="97"/>
    <col min="9990" max="9990" width="6.28515625" style="97" customWidth="1"/>
    <col min="9991" max="9991" width="5.140625" style="97" customWidth="1"/>
    <col min="9992" max="9992" width="8.5703125" style="97" customWidth="1"/>
    <col min="9993" max="9993" width="6.5703125" style="97" customWidth="1"/>
    <col min="9994" max="9994" width="7.28515625" style="97" customWidth="1"/>
    <col min="9995" max="9995" width="4.85546875" style="97" customWidth="1"/>
    <col min="9996" max="9996" width="5.85546875" style="97" customWidth="1"/>
    <col min="9997" max="9999" width="6.140625" style="97" customWidth="1"/>
    <col min="10000" max="10000" width="6.5703125" style="97" customWidth="1"/>
    <col min="10001" max="10001" width="6.7109375" style="97" customWidth="1"/>
    <col min="10002" max="10002" width="6.140625" style="97" customWidth="1"/>
    <col min="10003" max="10003" width="7.42578125" style="97" customWidth="1"/>
    <col min="10004" max="10004" width="7.140625" style="97" customWidth="1"/>
    <col min="10005" max="10245" width="9.140625" style="97"/>
    <col min="10246" max="10246" width="6.28515625" style="97" customWidth="1"/>
    <col min="10247" max="10247" width="5.140625" style="97" customWidth="1"/>
    <col min="10248" max="10248" width="8.5703125" style="97" customWidth="1"/>
    <col min="10249" max="10249" width="6.5703125" style="97" customWidth="1"/>
    <col min="10250" max="10250" width="7.28515625" style="97" customWidth="1"/>
    <col min="10251" max="10251" width="4.85546875" style="97" customWidth="1"/>
    <col min="10252" max="10252" width="5.85546875" style="97" customWidth="1"/>
    <col min="10253" max="10255" width="6.140625" style="97" customWidth="1"/>
    <col min="10256" max="10256" width="6.5703125" style="97" customWidth="1"/>
    <col min="10257" max="10257" width="6.7109375" style="97" customWidth="1"/>
    <col min="10258" max="10258" width="6.140625" style="97" customWidth="1"/>
    <col min="10259" max="10259" width="7.42578125" style="97" customWidth="1"/>
    <col min="10260" max="10260" width="7.140625" style="97" customWidth="1"/>
    <col min="10261" max="10501" width="9.140625" style="97"/>
    <col min="10502" max="10502" width="6.28515625" style="97" customWidth="1"/>
    <col min="10503" max="10503" width="5.140625" style="97" customWidth="1"/>
    <col min="10504" max="10504" width="8.5703125" style="97" customWidth="1"/>
    <col min="10505" max="10505" width="6.5703125" style="97" customWidth="1"/>
    <col min="10506" max="10506" width="7.28515625" style="97" customWidth="1"/>
    <col min="10507" max="10507" width="4.85546875" style="97" customWidth="1"/>
    <col min="10508" max="10508" width="5.85546875" style="97" customWidth="1"/>
    <col min="10509" max="10511" width="6.140625" style="97" customWidth="1"/>
    <col min="10512" max="10512" width="6.5703125" style="97" customWidth="1"/>
    <col min="10513" max="10513" width="6.7109375" style="97" customWidth="1"/>
    <col min="10514" max="10514" width="6.140625" style="97" customWidth="1"/>
    <col min="10515" max="10515" width="7.42578125" style="97" customWidth="1"/>
    <col min="10516" max="10516" width="7.140625" style="97" customWidth="1"/>
    <col min="10517" max="10757" width="9.140625" style="97"/>
    <col min="10758" max="10758" width="6.28515625" style="97" customWidth="1"/>
    <col min="10759" max="10759" width="5.140625" style="97" customWidth="1"/>
    <col min="10760" max="10760" width="8.5703125" style="97" customWidth="1"/>
    <col min="10761" max="10761" width="6.5703125" style="97" customWidth="1"/>
    <col min="10762" max="10762" width="7.28515625" style="97" customWidth="1"/>
    <col min="10763" max="10763" width="4.85546875" style="97" customWidth="1"/>
    <col min="10764" max="10764" width="5.85546875" style="97" customWidth="1"/>
    <col min="10765" max="10767" width="6.140625" style="97" customWidth="1"/>
    <col min="10768" max="10768" width="6.5703125" style="97" customWidth="1"/>
    <col min="10769" max="10769" width="6.7109375" style="97" customWidth="1"/>
    <col min="10770" max="10770" width="6.140625" style="97" customWidth="1"/>
    <col min="10771" max="10771" width="7.42578125" style="97" customWidth="1"/>
    <col min="10772" max="10772" width="7.140625" style="97" customWidth="1"/>
    <col min="10773" max="11013" width="9.140625" style="97"/>
    <col min="11014" max="11014" width="6.28515625" style="97" customWidth="1"/>
    <col min="11015" max="11015" width="5.140625" style="97" customWidth="1"/>
    <col min="11016" max="11016" width="8.5703125" style="97" customWidth="1"/>
    <col min="11017" max="11017" width="6.5703125" style="97" customWidth="1"/>
    <col min="11018" max="11018" width="7.28515625" style="97" customWidth="1"/>
    <col min="11019" max="11019" width="4.85546875" style="97" customWidth="1"/>
    <col min="11020" max="11020" width="5.85546875" style="97" customWidth="1"/>
    <col min="11021" max="11023" width="6.140625" style="97" customWidth="1"/>
    <col min="11024" max="11024" width="6.5703125" style="97" customWidth="1"/>
    <col min="11025" max="11025" width="6.7109375" style="97" customWidth="1"/>
    <col min="11026" max="11026" width="6.140625" style="97" customWidth="1"/>
    <col min="11027" max="11027" width="7.42578125" style="97" customWidth="1"/>
    <col min="11028" max="11028" width="7.140625" style="97" customWidth="1"/>
    <col min="11029" max="11269" width="9.140625" style="97"/>
    <col min="11270" max="11270" width="6.28515625" style="97" customWidth="1"/>
    <col min="11271" max="11271" width="5.140625" style="97" customWidth="1"/>
    <col min="11272" max="11272" width="8.5703125" style="97" customWidth="1"/>
    <col min="11273" max="11273" width="6.5703125" style="97" customWidth="1"/>
    <col min="11274" max="11274" width="7.28515625" style="97" customWidth="1"/>
    <col min="11275" max="11275" width="4.85546875" style="97" customWidth="1"/>
    <col min="11276" max="11276" width="5.85546875" style="97" customWidth="1"/>
    <col min="11277" max="11279" width="6.140625" style="97" customWidth="1"/>
    <col min="11280" max="11280" width="6.5703125" style="97" customWidth="1"/>
    <col min="11281" max="11281" width="6.7109375" style="97" customWidth="1"/>
    <col min="11282" max="11282" width="6.140625" style="97" customWidth="1"/>
    <col min="11283" max="11283" width="7.42578125" style="97" customWidth="1"/>
    <col min="11284" max="11284" width="7.140625" style="97" customWidth="1"/>
    <col min="11285" max="11525" width="9.140625" style="97"/>
    <col min="11526" max="11526" width="6.28515625" style="97" customWidth="1"/>
    <col min="11527" max="11527" width="5.140625" style="97" customWidth="1"/>
    <col min="11528" max="11528" width="8.5703125" style="97" customWidth="1"/>
    <col min="11529" max="11529" width="6.5703125" style="97" customWidth="1"/>
    <col min="11530" max="11530" width="7.28515625" style="97" customWidth="1"/>
    <col min="11531" max="11531" width="4.85546875" style="97" customWidth="1"/>
    <col min="11532" max="11532" width="5.85546875" style="97" customWidth="1"/>
    <col min="11533" max="11535" width="6.140625" style="97" customWidth="1"/>
    <col min="11536" max="11536" width="6.5703125" style="97" customWidth="1"/>
    <col min="11537" max="11537" width="6.7109375" style="97" customWidth="1"/>
    <col min="11538" max="11538" width="6.140625" style="97" customWidth="1"/>
    <col min="11539" max="11539" width="7.42578125" style="97" customWidth="1"/>
    <col min="11540" max="11540" width="7.140625" style="97" customWidth="1"/>
    <col min="11541" max="11781" width="9.140625" style="97"/>
    <col min="11782" max="11782" width="6.28515625" style="97" customWidth="1"/>
    <col min="11783" max="11783" width="5.140625" style="97" customWidth="1"/>
    <col min="11784" max="11784" width="8.5703125" style="97" customWidth="1"/>
    <col min="11785" max="11785" width="6.5703125" style="97" customWidth="1"/>
    <col min="11786" max="11786" width="7.28515625" style="97" customWidth="1"/>
    <col min="11787" max="11787" width="4.85546875" style="97" customWidth="1"/>
    <col min="11788" max="11788" width="5.85546875" style="97" customWidth="1"/>
    <col min="11789" max="11791" width="6.140625" style="97" customWidth="1"/>
    <col min="11792" max="11792" width="6.5703125" style="97" customWidth="1"/>
    <col min="11793" max="11793" width="6.7109375" style="97" customWidth="1"/>
    <col min="11794" max="11794" width="6.140625" style="97" customWidth="1"/>
    <col min="11795" max="11795" width="7.42578125" style="97" customWidth="1"/>
    <col min="11796" max="11796" width="7.140625" style="97" customWidth="1"/>
    <col min="11797" max="12037" width="9.140625" style="97"/>
    <col min="12038" max="12038" width="6.28515625" style="97" customWidth="1"/>
    <col min="12039" max="12039" width="5.140625" style="97" customWidth="1"/>
    <col min="12040" max="12040" width="8.5703125" style="97" customWidth="1"/>
    <col min="12041" max="12041" width="6.5703125" style="97" customWidth="1"/>
    <col min="12042" max="12042" width="7.28515625" style="97" customWidth="1"/>
    <col min="12043" max="12043" width="4.85546875" style="97" customWidth="1"/>
    <col min="12044" max="12044" width="5.85546875" style="97" customWidth="1"/>
    <col min="12045" max="12047" width="6.140625" style="97" customWidth="1"/>
    <col min="12048" max="12048" width="6.5703125" style="97" customWidth="1"/>
    <col min="12049" max="12049" width="6.7109375" style="97" customWidth="1"/>
    <col min="12050" max="12050" width="6.140625" style="97" customWidth="1"/>
    <col min="12051" max="12051" width="7.42578125" style="97" customWidth="1"/>
    <col min="12052" max="12052" width="7.140625" style="97" customWidth="1"/>
    <col min="12053" max="12293" width="9.140625" style="97"/>
    <col min="12294" max="12294" width="6.28515625" style="97" customWidth="1"/>
    <col min="12295" max="12295" width="5.140625" style="97" customWidth="1"/>
    <col min="12296" max="12296" width="8.5703125" style="97" customWidth="1"/>
    <col min="12297" max="12297" width="6.5703125" style="97" customWidth="1"/>
    <col min="12298" max="12298" width="7.28515625" style="97" customWidth="1"/>
    <col min="12299" max="12299" width="4.85546875" style="97" customWidth="1"/>
    <col min="12300" max="12300" width="5.85546875" style="97" customWidth="1"/>
    <col min="12301" max="12303" width="6.140625" style="97" customWidth="1"/>
    <col min="12304" max="12304" width="6.5703125" style="97" customWidth="1"/>
    <col min="12305" max="12305" width="6.7109375" style="97" customWidth="1"/>
    <col min="12306" max="12306" width="6.140625" style="97" customWidth="1"/>
    <col min="12307" max="12307" width="7.42578125" style="97" customWidth="1"/>
    <col min="12308" max="12308" width="7.140625" style="97" customWidth="1"/>
    <col min="12309" max="12549" width="9.140625" style="97"/>
    <col min="12550" max="12550" width="6.28515625" style="97" customWidth="1"/>
    <col min="12551" max="12551" width="5.140625" style="97" customWidth="1"/>
    <col min="12552" max="12552" width="8.5703125" style="97" customWidth="1"/>
    <col min="12553" max="12553" width="6.5703125" style="97" customWidth="1"/>
    <col min="12554" max="12554" width="7.28515625" style="97" customWidth="1"/>
    <col min="12555" max="12555" width="4.85546875" style="97" customWidth="1"/>
    <col min="12556" max="12556" width="5.85546875" style="97" customWidth="1"/>
    <col min="12557" max="12559" width="6.140625" style="97" customWidth="1"/>
    <col min="12560" max="12560" width="6.5703125" style="97" customWidth="1"/>
    <col min="12561" max="12561" width="6.7109375" style="97" customWidth="1"/>
    <col min="12562" max="12562" width="6.140625" style="97" customWidth="1"/>
    <col min="12563" max="12563" width="7.42578125" style="97" customWidth="1"/>
    <col min="12564" max="12564" width="7.140625" style="97" customWidth="1"/>
    <col min="12565" max="12805" width="9.140625" style="97"/>
    <col min="12806" max="12806" width="6.28515625" style="97" customWidth="1"/>
    <col min="12807" max="12807" width="5.140625" style="97" customWidth="1"/>
    <col min="12808" max="12808" width="8.5703125" style="97" customWidth="1"/>
    <col min="12809" max="12809" width="6.5703125" style="97" customWidth="1"/>
    <col min="12810" max="12810" width="7.28515625" style="97" customWidth="1"/>
    <col min="12811" max="12811" width="4.85546875" style="97" customWidth="1"/>
    <col min="12812" max="12812" width="5.85546875" style="97" customWidth="1"/>
    <col min="12813" max="12815" width="6.140625" style="97" customWidth="1"/>
    <col min="12816" max="12816" width="6.5703125" style="97" customWidth="1"/>
    <col min="12817" max="12817" width="6.7109375" style="97" customWidth="1"/>
    <col min="12818" max="12818" width="6.140625" style="97" customWidth="1"/>
    <col min="12819" max="12819" width="7.42578125" style="97" customWidth="1"/>
    <col min="12820" max="12820" width="7.140625" style="97" customWidth="1"/>
    <col min="12821" max="13061" width="9.140625" style="97"/>
    <col min="13062" max="13062" width="6.28515625" style="97" customWidth="1"/>
    <col min="13063" max="13063" width="5.140625" style="97" customWidth="1"/>
    <col min="13064" max="13064" width="8.5703125" style="97" customWidth="1"/>
    <col min="13065" max="13065" width="6.5703125" style="97" customWidth="1"/>
    <col min="13066" max="13066" width="7.28515625" style="97" customWidth="1"/>
    <col min="13067" max="13067" width="4.85546875" style="97" customWidth="1"/>
    <col min="13068" max="13068" width="5.85546875" style="97" customWidth="1"/>
    <col min="13069" max="13071" width="6.140625" style="97" customWidth="1"/>
    <col min="13072" max="13072" width="6.5703125" style="97" customWidth="1"/>
    <col min="13073" max="13073" width="6.7109375" style="97" customWidth="1"/>
    <col min="13074" max="13074" width="6.140625" style="97" customWidth="1"/>
    <col min="13075" max="13075" width="7.42578125" style="97" customWidth="1"/>
    <col min="13076" max="13076" width="7.140625" style="97" customWidth="1"/>
    <col min="13077" max="13317" width="9.140625" style="97"/>
    <col min="13318" max="13318" width="6.28515625" style="97" customWidth="1"/>
    <col min="13319" max="13319" width="5.140625" style="97" customWidth="1"/>
    <col min="13320" max="13320" width="8.5703125" style="97" customWidth="1"/>
    <col min="13321" max="13321" width="6.5703125" style="97" customWidth="1"/>
    <col min="13322" max="13322" width="7.28515625" style="97" customWidth="1"/>
    <col min="13323" max="13323" width="4.85546875" style="97" customWidth="1"/>
    <col min="13324" max="13324" width="5.85546875" style="97" customWidth="1"/>
    <col min="13325" max="13327" width="6.140625" style="97" customWidth="1"/>
    <col min="13328" max="13328" width="6.5703125" style="97" customWidth="1"/>
    <col min="13329" max="13329" width="6.7109375" style="97" customWidth="1"/>
    <col min="13330" max="13330" width="6.140625" style="97" customWidth="1"/>
    <col min="13331" max="13331" width="7.42578125" style="97" customWidth="1"/>
    <col min="13332" max="13332" width="7.140625" style="97" customWidth="1"/>
    <col min="13333" max="13573" width="9.140625" style="97"/>
    <col min="13574" max="13574" width="6.28515625" style="97" customWidth="1"/>
    <col min="13575" max="13575" width="5.140625" style="97" customWidth="1"/>
    <col min="13576" max="13576" width="8.5703125" style="97" customWidth="1"/>
    <col min="13577" max="13577" width="6.5703125" style="97" customWidth="1"/>
    <col min="13578" max="13578" width="7.28515625" style="97" customWidth="1"/>
    <col min="13579" max="13579" width="4.85546875" style="97" customWidth="1"/>
    <col min="13580" max="13580" width="5.85546875" style="97" customWidth="1"/>
    <col min="13581" max="13583" width="6.140625" style="97" customWidth="1"/>
    <col min="13584" max="13584" width="6.5703125" style="97" customWidth="1"/>
    <col min="13585" max="13585" width="6.7109375" style="97" customWidth="1"/>
    <col min="13586" max="13586" width="6.140625" style="97" customWidth="1"/>
    <col min="13587" max="13587" width="7.42578125" style="97" customWidth="1"/>
    <col min="13588" max="13588" width="7.140625" style="97" customWidth="1"/>
    <col min="13589" max="13829" width="9.140625" style="97"/>
    <col min="13830" max="13830" width="6.28515625" style="97" customWidth="1"/>
    <col min="13831" max="13831" width="5.140625" style="97" customWidth="1"/>
    <col min="13832" max="13832" width="8.5703125" style="97" customWidth="1"/>
    <col min="13833" max="13833" width="6.5703125" style="97" customWidth="1"/>
    <col min="13834" max="13834" width="7.28515625" style="97" customWidth="1"/>
    <col min="13835" max="13835" width="4.85546875" style="97" customWidth="1"/>
    <col min="13836" max="13836" width="5.85546875" style="97" customWidth="1"/>
    <col min="13837" max="13839" width="6.140625" style="97" customWidth="1"/>
    <col min="13840" max="13840" width="6.5703125" style="97" customWidth="1"/>
    <col min="13841" max="13841" width="6.7109375" style="97" customWidth="1"/>
    <col min="13842" max="13842" width="6.140625" style="97" customWidth="1"/>
    <col min="13843" max="13843" width="7.42578125" style="97" customWidth="1"/>
    <col min="13844" max="13844" width="7.140625" style="97" customWidth="1"/>
    <col min="13845" max="14085" width="9.140625" style="97"/>
    <col min="14086" max="14086" width="6.28515625" style="97" customWidth="1"/>
    <col min="14087" max="14087" width="5.140625" style="97" customWidth="1"/>
    <col min="14088" max="14088" width="8.5703125" style="97" customWidth="1"/>
    <col min="14089" max="14089" width="6.5703125" style="97" customWidth="1"/>
    <col min="14090" max="14090" width="7.28515625" style="97" customWidth="1"/>
    <col min="14091" max="14091" width="4.85546875" style="97" customWidth="1"/>
    <col min="14092" max="14092" width="5.85546875" style="97" customWidth="1"/>
    <col min="14093" max="14095" width="6.140625" style="97" customWidth="1"/>
    <col min="14096" max="14096" width="6.5703125" style="97" customWidth="1"/>
    <col min="14097" max="14097" width="6.7109375" style="97" customWidth="1"/>
    <col min="14098" max="14098" width="6.140625" style="97" customWidth="1"/>
    <col min="14099" max="14099" width="7.42578125" style="97" customWidth="1"/>
    <col min="14100" max="14100" width="7.140625" style="97" customWidth="1"/>
    <col min="14101" max="14341" width="9.140625" style="97"/>
    <col min="14342" max="14342" width="6.28515625" style="97" customWidth="1"/>
    <col min="14343" max="14343" width="5.140625" style="97" customWidth="1"/>
    <col min="14344" max="14344" width="8.5703125" style="97" customWidth="1"/>
    <col min="14345" max="14345" width="6.5703125" style="97" customWidth="1"/>
    <col min="14346" max="14346" width="7.28515625" style="97" customWidth="1"/>
    <col min="14347" max="14347" width="4.85546875" style="97" customWidth="1"/>
    <col min="14348" max="14348" width="5.85546875" style="97" customWidth="1"/>
    <col min="14349" max="14351" width="6.140625" style="97" customWidth="1"/>
    <col min="14352" max="14352" width="6.5703125" style="97" customWidth="1"/>
    <col min="14353" max="14353" width="6.7109375" style="97" customWidth="1"/>
    <col min="14354" max="14354" width="6.140625" style="97" customWidth="1"/>
    <col min="14355" max="14355" width="7.42578125" style="97" customWidth="1"/>
    <col min="14356" max="14356" width="7.140625" style="97" customWidth="1"/>
    <col min="14357" max="14597" width="9.140625" style="97"/>
    <col min="14598" max="14598" width="6.28515625" style="97" customWidth="1"/>
    <col min="14599" max="14599" width="5.140625" style="97" customWidth="1"/>
    <col min="14600" max="14600" width="8.5703125" style="97" customWidth="1"/>
    <col min="14601" max="14601" width="6.5703125" style="97" customWidth="1"/>
    <col min="14602" max="14602" width="7.28515625" style="97" customWidth="1"/>
    <col min="14603" max="14603" width="4.85546875" style="97" customWidth="1"/>
    <col min="14604" max="14604" width="5.85546875" style="97" customWidth="1"/>
    <col min="14605" max="14607" width="6.140625" style="97" customWidth="1"/>
    <col min="14608" max="14608" width="6.5703125" style="97" customWidth="1"/>
    <col min="14609" max="14609" width="6.7109375" style="97" customWidth="1"/>
    <col min="14610" max="14610" width="6.140625" style="97" customWidth="1"/>
    <col min="14611" max="14611" width="7.42578125" style="97" customWidth="1"/>
    <col min="14612" max="14612" width="7.140625" style="97" customWidth="1"/>
    <col min="14613" max="14853" width="9.140625" style="97"/>
    <col min="14854" max="14854" width="6.28515625" style="97" customWidth="1"/>
    <col min="14855" max="14855" width="5.140625" style="97" customWidth="1"/>
    <col min="14856" max="14856" width="8.5703125" style="97" customWidth="1"/>
    <col min="14857" max="14857" width="6.5703125" style="97" customWidth="1"/>
    <col min="14858" max="14858" width="7.28515625" style="97" customWidth="1"/>
    <col min="14859" max="14859" width="4.85546875" style="97" customWidth="1"/>
    <col min="14860" max="14860" width="5.85546875" style="97" customWidth="1"/>
    <col min="14861" max="14863" width="6.140625" style="97" customWidth="1"/>
    <col min="14864" max="14864" width="6.5703125" style="97" customWidth="1"/>
    <col min="14865" max="14865" width="6.7109375" style="97" customWidth="1"/>
    <col min="14866" max="14866" width="6.140625" style="97" customWidth="1"/>
    <col min="14867" max="14867" width="7.42578125" style="97" customWidth="1"/>
    <col min="14868" max="14868" width="7.140625" style="97" customWidth="1"/>
    <col min="14869" max="15109" width="9.140625" style="97"/>
    <col min="15110" max="15110" width="6.28515625" style="97" customWidth="1"/>
    <col min="15111" max="15111" width="5.140625" style="97" customWidth="1"/>
    <col min="15112" max="15112" width="8.5703125" style="97" customWidth="1"/>
    <col min="15113" max="15113" width="6.5703125" style="97" customWidth="1"/>
    <col min="15114" max="15114" width="7.28515625" style="97" customWidth="1"/>
    <col min="15115" max="15115" width="4.85546875" style="97" customWidth="1"/>
    <col min="15116" max="15116" width="5.85546875" style="97" customWidth="1"/>
    <col min="15117" max="15119" width="6.140625" style="97" customWidth="1"/>
    <col min="15120" max="15120" width="6.5703125" style="97" customWidth="1"/>
    <col min="15121" max="15121" width="6.7109375" style="97" customWidth="1"/>
    <col min="15122" max="15122" width="6.140625" style="97" customWidth="1"/>
    <col min="15123" max="15123" width="7.42578125" style="97" customWidth="1"/>
    <col min="15124" max="15124" width="7.140625" style="97" customWidth="1"/>
    <col min="15125" max="15365" width="9.140625" style="97"/>
    <col min="15366" max="15366" width="6.28515625" style="97" customWidth="1"/>
    <col min="15367" max="15367" width="5.140625" style="97" customWidth="1"/>
    <col min="15368" max="15368" width="8.5703125" style="97" customWidth="1"/>
    <col min="15369" max="15369" width="6.5703125" style="97" customWidth="1"/>
    <col min="15370" max="15370" width="7.28515625" style="97" customWidth="1"/>
    <col min="15371" max="15371" width="4.85546875" style="97" customWidth="1"/>
    <col min="15372" max="15372" width="5.85546875" style="97" customWidth="1"/>
    <col min="15373" max="15375" width="6.140625" style="97" customWidth="1"/>
    <col min="15376" max="15376" width="6.5703125" style="97" customWidth="1"/>
    <col min="15377" max="15377" width="6.7109375" style="97" customWidth="1"/>
    <col min="15378" max="15378" width="6.140625" style="97" customWidth="1"/>
    <col min="15379" max="15379" width="7.42578125" style="97" customWidth="1"/>
    <col min="15380" max="15380" width="7.140625" style="97" customWidth="1"/>
    <col min="15381" max="15621" width="9.140625" style="97"/>
    <col min="15622" max="15622" width="6.28515625" style="97" customWidth="1"/>
    <col min="15623" max="15623" width="5.140625" style="97" customWidth="1"/>
    <col min="15624" max="15624" width="8.5703125" style="97" customWidth="1"/>
    <col min="15625" max="15625" width="6.5703125" style="97" customWidth="1"/>
    <col min="15626" max="15626" width="7.28515625" style="97" customWidth="1"/>
    <col min="15627" max="15627" width="4.85546875" style="97" customWidth="1"/>
    <col min="15628" max="15628" width="5.85546875" style="97" customWidth="1"/>
    <col min="15629" max="15631" width="6.140625" style="97" customWidth="1"/>
    <col min="15632" max="15632" width="6.5703125" style="97" customWidth="1"/>
    <col min="15633" max="15633" width="6.7109375" style="97" customWidth="1"/>
    <col min="15634" max="15634" width="6.140625" style="97" customWidth="1"/>
    <col min="15635" max="15635" width="7.42578125" style="97" customWidth="1"/>
    <col min="15636" max="15636" width="7.140625" style="97" customWidth="1"/>
    <col min="15637" max="15877" width="9.140625" style="97"/>
    <col min="15878" max="15878" width="6.28515625" style="97" customWidth="1"/>
    <col min="15879" max="15879" width="5.140625" style="97" customWidth="1"/>
    <col min="15880" max="15880" width="8.5703125" style="97" customWidth="1"/>
    <col min="15881" max="15881" width="6.5703125" style="97" customWidth="1"/>
    <col min="15882" max="15882" width="7.28515625" style="97" customWidth="1"/>
    <col min="15883" max="15883" width="4.85546875" style="97" customWidth="1"/>
    <col min="15884" max="15884" width="5.85546875" style="97" customWidth="1"/>
    <col min="15885" max="15887" width="6.140625" style="97" customWidth="1"/>
    <col min="15888" max="15888" width="6.5703125" style="97" customWidth="1"/>
    <col min="15889" max="15889" width="6.7109375" style="97" customWidth="1"/>
    <col min="15890" max="15890" width="6.140625" style="97" customWidth="1"/>
    <col min="15891" max="15891" width="7.42578125" style="97" customWidth="1"/>
    <col min="15892" max="15892" width="7.140625" style="97" customWidth="1"/>
    <col min="15893" max="16133" width="9.140625" style="97"/>
    <col min="16134" max="16134" width="6.28515625" style="97" customWidth="1"/>
    <col min="16135" max="16135" width="5.140625" style="97" customWidth="1"/>
    <col min="16136" max="16136" width="8.5703125" style="97" customWidth="1"/>
    <col min="16137" max="16137" width="6.5703125" style="97" customWidth="1"/>
    <col min="16138" max="16138" width="7.28515625" style="97" customWidth="1"/>
    <col min="16139" max="16139" width="4.85546875" style="97" customWidth="1"/>
    <col min="16140" max="16140" width="5.85546875" style="97" customWidth="1"/>
    <col min="16141" max="16143" width="6.140625" style="97" customWidth="1"/>
    <col min="16144" max="16144" width="6.5703125" style="97" customWidth="1"/>
    <col min="16145" max="16145" width="6.7109375" style="97" customWidth="1"/>
    <col min="16146" max="16146" width="6.140625" style="97" customWidth="1"/>
    <col min="16147" max="16147" width="7.42578125" style="97" customWidth="1"/>
    <col min="16148" max="16148" width="7.140625" style="97" customWidth="1"/>
    <col min="16149" max="16384" width="9.140625" style="97"/>
  </cols>
  <sheetData>
    <row r="1" spans="2:29" ht="83.25" customHeight="1" x14ac:dyDescent="0.25">
      <c r="K1" s="180" t="s">
        <v>161</v>
      </c>
      <c r="L1" s="180"/>
      <c r="M1" s="180"/>
      <c r="N1" s="180"/>
      <c r="O1" s="180"/>
      <c r="P1" s="180"/>
      <c r="U1" s="177" t="str">
        <f>"Vyúčtování pracovní cesty a zprávu o pracovní cestě je nutné odevzdat nejpozději do " &amp;TEXT(List1!$AC$1,"dd.mm.rrrr")&amp;"."</f>
        <v>Vyúčtování pracovní cesty a zprávu o pracovní cestě je nutné odevzdat nejpozději do 15.09.2023.</v>
      </c>
      <c r="V1" s="177"/>
      <c r="W1" s="177"/>
      <c r="X1" s="97"/>
    </row>
    <row r="2" spans="2:29" ht="21.75" customHeight="1" x14ac:dyDescent="0.25">
      <c r="B2" s="145" t="s">
        <v>104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T2" s="97"/>
      <c r="U2" s="97"/>
      <c r="V2" s="97"/>
      <c r="W2" s="97"/>
      <c r="X2" s="97"/>
      <c r="Y2" s="97"/>
      <c r="Z2" s="97"/>
      <c r="AA2" s="97"/>
      <c r="AB2" s="97"/>
      <c r="AC2" s="97"/>
    </row>
    <row r="3" spans="2:29" ht="11.25" customHeight="1" x14ac:dyDescent="0.25">
      <c r="T3" s="97"/>
      <c r="U3" s="97"/>
      <c r="V3" s="97"/>
      <c r="W3" s="97"/>
      <c r="X3" s="97"/>
      <c r="Y3" s="97"/>
      <c r="Z3" s="97"/>
      <c r="AA3" s="97"/>
      <c r="AB3" s="97"/>
      <c r="AC3" s="97"/>
    </row>
    <row r="4" spans="2:29" ht="13.5" customHeight="1" x14ac:dyDescent="0.25">
      <c r="B4" s="137" t="s">
        <v>105</v>
      </c>
      <c r="C4" s="137"/>
      <c r="D4" s="137"/>
      <c r="E4" s="137"/>
      <c r="F4" s="134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6"/>
      <c r="T4" s="97"/>
      <c r="U4" s="97"/>
      <c r="V4" s="97"/>
      <c r="W4" s="97"/>
      <c r="X4" s="97"/>
      <c r="Y4" s="97"/>
      <c r="Z4" s="97"/>
      <c r="AA4" s="97"/>
      <c r="AB4" s="97"/>
      <c r="AC4" s="97"/>
    </row>
    <row r="5" spans="2:29" ht="7.5" customHeight="1" x14ac:dyDescent="0.25"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T5" s="97"/>
      <c r="U5" s="97"/>
      <c r="V5" s="97"/>
      <c r="W5" s="97"/>
      <c r="X5" s="97"/>
      <c r="Y5" s="97"/>
      <c r="Z5" s="97"/>
      <c r="AA5" s="97"/>
      <c r="AB5" s="97"/>
      <c r="AC5" s="97"/>
    </row>
    <row r="6" spans="2:29" ht="13.5" customHeight="1" x14ac:dyDescent="0.25">
      <c r="B6" s="137" t="s">
        <v>175</v>
      </c>
      <c r="C6" s="137"/>
      <c r="D6" s="137"/>
      <c r="E6" s="137"/>
      <c r="F6" s="134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6"/>
      <c r="T6" s="97"/>
      <c r="U6" s="97"/>
      <c r="V6" s="97"/>
      <c r="W6" s="97"/>
      <c r="X6" s="97"/>
      <c r="Y6" s="97"/>
      <c r="Z6" s="97"/>
      <c r="AA6" s="97"/>
      <c r="AB6" s="97"/>
      <c r="AC6" s="97"/>
    </row>
    <row r="7" spans="2:29" ht="7.5" customHeight="1" x14ac:dyDescent="0.25"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T7" s="97"/>
      <c r="U7" s="97"/>
      <c r="V7" s="97"/>
      <c r="W7" s="97"/>
      <c r="X7" s="97"/>
      <c r="Y7" s="97"/>
      <c r="Z7" s="97"/>
      <c r="AA7" s="97"/>
      <c r="AB7" s="97"/>
      <c r="AC7" s="97"/>
    </row>
    <row r="8" spans="2:29" ht="13.5" customHeight="1" x14ac:dyDescent="0.25">
      <c r="B8" s="137" t="s">
        <v>107</v>
      </c>
      <c r="C8" s="137"/>
      <c r="D8" s="137"/>
      <c r="E8" s="137"/>
      <c r="F8" s="178"/>
      <c r="G8" s="179"/>
      <c r="H8" s="126"/>
      <c r="I8" s="134"/>
      <c r="J8" s="135"/>
      <c r="K8" s="135"/>
      <c r="L8" s="135"/>
      <c r="M8" s="135"/>
      <c r="N8" s="135"/>
      <c r="O8" s="135"/>
      <c r="P8" s="135"/>
      <c r="Q8" s="135"/>
      <c r="R8" s="136"/>
      <c r="T8" s="97"/>
      <c r="U8" s="97"/>
      <c r="V8" s="97"/>
      <c r="W8" s="97"/>
      <c r="X8" s="97"/>
      <c r="Y8" s="97"/>
      <c r="Z8" s="97"/>
      <c r="AA8" s="97"/>
      <c r="AB8" s="97"/>
      <c r="AC8" s="97"/>
    </row>
    <row r="9" spans="2:29" ht="7.5" customHeight="1" x14ac:dyDescent="0.25"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T9" s="97"/>
      <c r="U9" s="97"/>
      <c r="V9" s="97"/>
      <c r="W9" s="97"/>
      <c r="X9" s="97"/>
      <c r="Y9" s="97"/>
      <c r="Z9" s="97"/>
      <c r="AA9" s="97"/>
      <c r="AB9" s="97"/>
      <c r="AC9" s="97"/>
    </row>
    <row r="10" spans="2:29" ht="13.5" customHeight="1" x14ac:dyDescent="0.25">
      <c r="B10" s="137" t="s">
        <v>108</v>
      </c>
      <c r="C10" s="137"/>
      <c r="D10" s="137"/>
      <c r="E10" s="137"/>
      <c r="F10" s="134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6"/>
      <c r="T10" s="97"/>
      <c r="U10" s="97"/>
      <c r="V10" s="97"/>
      <c r="W10" s="97"/>
      <c r="X10" s="97"/>
      <c r="Y10" s="97"/>
      <c r="Z10" s="97"/>
      <c r="AA10" s="97"/>
      <c r="AB10" s="97"/>
      <c r="AC10" s="97"/>
    </row>
    <row r="11" spans="2:29" ht="7.5" customHeight="1" x14ac:dyDescent="0.25"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T11" s="97"/>
      <c r="U11" s="97"/>
      <c r="V11" s="97"/>
      <c r="W11" s="97"/>
      <c r="X11" s="97"/>
      <c r="Y11" s="97"/>
      <c r="Z11" s="97"/>
      <c r="AA11" s="97"/>
      <c r="AB11" s="97"/>
      <c r="AC11" s="97"/>
    </row>
    <row r="12" spans="2:29" ht="13.5" customHeight="1" x14ac:dyDescent="0.25">
      <c r="B12" s="99" t="s">
        <v>115</v>
      </c>
      <c r="F12" s="134"/>
      <c r="G12" s="135"/>
      <c r="H12" s="135"/>
      <c r="I12" s="135"/>
      <c r="J12" s="135"/>
      <c r="K12" s="135"/>
      <c r="L12" s="135"/>
      <c r="M12" s="135"/>
      <c r="N12" s="135"/>
      <c r="O12" s="135"/>
      <c r="P12" s="135"/>
      <c r="Q12" s="135"/>
      <c r="R12" s="136"/>
      <c r="T12" s="97"/>
      <c r="U12" s="97"/>
      <c r="V12" s="97"/>
      <c r="W12" s="97"/>
      <c r="X12" s="97"/>
      <c r="Y12" s="97"/>
      <c r="Z12" s="97"/>
      <c r="AA12" s="97"/>
      <c r="AB12" s="97"/>
      <c r="AC12" s="97"/>
    </row>
    <row r="13" spans="2:29" ht="7.5" customHeight="1" x14ac:dyDescent="0.25"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T13" s="97"/>
      <c r="U13" s="97"/>
      <c r="V13" s="97"/>
      <c r="W13" s="97"/>
      <c r="X13" s="97"/>
      <c r="Y13" s="97"/>
      <c r="Z13" s="97"/>
      <c r="AA13" s="97"/>
      <c r="AB13" s="97"/>
      <c r="AC13" s="97"/>
    </row>
    <row r="14" spans="2:29" ht="13.5" customHeight="1" x14ac:dyDescent="0.25">
      <c r="B14" s="137" t="s">
        <v>109</v>
      </c>
      <c r="C14" s="137"/>
      <c r="D14" s="137"/>
      <c r="E14" s="137"/>
      <c r="F14" s="178">
        <v>45170</v>
      </c>
      <c r="G14" s="179"/>
      <c r="H14" s="126"/>
      <c r="I14" s="134"/>
      <c r="J14" s="135"/>
      <c r="K14" s="135"/>
      <c r="L14" s="135"/>
      <c r="M14" s="135"/>
      <c r="N14" s="135"/>
      <c r="O14" s="135"/>
      <c r="P14" s="135"/>
      <c r="Q14" s="135"/>
      <c r="R14" s="136"/>
      <c r="T14" s="97"/>
      <c r="U14" s="97"/>
      <c r="V14" s="97"/>
      <c r="W14" s="97"/>
      <c r="X14" s="97"/>
      <c r="Y14" s="97"/>
      <c r="Z14" s="97"/>
      <c r="AA14" s="97"/>
      <c r="AB14" s="97"/>
      <c r="AC14" s="97"/>
    </row>
    <row r="15" spans="2:29" ht="7.5" customHeight="1" x14ac:dyDescent="0.25"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T15" s="97"/>
      <c r="U15" s="97"/>
      <c r="V15" s="97"/>
      <c r="W15" s="97"/>
      <c r="X15" s="97"/>
      <c r="Y15" s="97"/>
      <c r="Z15" s="97"/>
      <c r="AA15" s="97"/>
      <c r="AB15" s="97"/>
      <c r="AC15" s="97"/>
    </row>
    <row r="16" spans="2:29" ht="13.5" customHeight="1" x14ac:dyDescent="0.25">
      <c r="B16" s="137" t="s">
        <v>171</v>
      </c>
      <c r="C16" s="137"/>
      <c r="D16" s="129" t="s">
        <v>168</v>
      </c>
      <c r="E16" s="99"/>
      <c r="F16" s="134" t="s">
        <v>172</v>
      </c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T16" s="97"/>
      <c r="U16" s="97"/>
      <c r="V16" s="97"/>
      <c r="W16" s="97"/>
      <c r="X16" s="97"/>
      <c r="Y16" s="97"/>
      <c r="Z16" s="97"/>
      <c r="AA16" s="97"/>
      <c r="AB16" s="97"/>
      <c r="AC16" s="97"/>
    </row>
    <row r="17" spans="2:29" ht="7.5" customHeight="1" x14ac:dyDescent="0.25">
      <c r="T17" s="97"/>
      <c r="U17" s="97"/>
      <c r="V17" s="97"/>
      <c r="W17" s="97"/>
      <c r="X17" s="97"/>
      <c r="Y17" s="97"/>
      <c r="Z17" s="97"/>
      <c r="AA17" s="97"/>
      <c r="AB17" s="97"/>
      <c r="AC17" s="97"/>
    </row>
    <row r="18" spans="2:29" ht="15.75" customHeight="1" x14ac:dyDescent="0.25">
      <c r="B18" s="137" t="s">
        <v>142</v>
      </c>
      <c r="C18" s="137"/>
      <c r="D18" s="137"/>
      <c r="E18" s="137"/>
      <c r="F18" s="137"/>
      <c r="G18" s="99"/>
      <c r="H18" s="163" t="s">
        <v>18</v>
      </c>
      <c r="I18" s="165"/>
      <c r="K18" s="159" t="str">
        <f>IF(H18&lt;&gt;"",(VLOOKUP(H18,List1!B3:C11,2,FALSE)),"")</f>
        <v>Autobus</v>
      </c>
      <c r="L18" s="159"/>
      <c r="M18" s="159"/>
      <c r="N18" s="159"/>
      <c r="O18" s="159"/>
      <c r="P18" s="159"/>
      <c r="Q18" s="159"/>
      <c r="R18" s="159"/>
      <c r="T18" s="97"/>
      <c r="U18" s="97"/>
      <c r="V18" s="97"/>
      <c r="W18" s="97"/>
      <c r="X18" s="97"/>
      <c r="Y18" s="97"/>
      <c r="Z18" s="97"/>
      <c r="AA18" s="97"/>
      <c r="AB18" s="97"/>
      <c r="AC18" s="97"/>
    </row>
    <row r="19" spans="2:29" ht="7.5" customHeight="1" x14ac:dyDescent="0.25">
      <c r="T19" s="97"/>
      <c r="U19" s="97"/>
      <c r="V19" s="97"/>
      <c r="W19" s="97"/>
      <c r="X19" s="97"/>
      <c r="Y19" s="97"/>
      <c r="Z19" s="97"/>
      <c r="AA19" s="97"/>
      <c r="AB19" s="97"/>
      <c r="AC19" s="97"/>
    </row>
    <row r="20" spans="2:29" ht="14.25" customHeight="1" x14ac:dyDescent="0.25">
      <c r="B20" s="149" t="s">
        <v>152</v>
      </c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68">
        <v>0</v>
      </c>
      <c r="P20" s="169"/>
      <c r="Q20" s="170"/>
      <c r="R20" s="111"/>
      <c r="T20" s="97"/>
      <c r="U20" s="97"/>
      <c r="V20" s="97"/>
      <c r="W20" s="97"/>
      <c r="X20" s="97"/>
      <c r="Y20" s="97"/>
      <c r="Z20" s="97"/>
      <c r="AA20" s="97"/>
      <c r="AB20" s="97"/>
      <c r="AC20" s="97"/>
    </row>
    <row r="21" spans="2:29" ht="7.5" customHeight="1" x14ac:dyDescent="0.25">
      <c r="B21" s="109"/>
      <c r="C21" s="112"/>
      <c r="E21" s="110"/>
      <c r="F21" s="106"/>
      <c r="H21" s="106"/>
      <c r="I21" s="106"/>
      <c r="J21" s="106"/>
      <c r="K21" s="106"/>
      <c r="L21" s="106"/>
      <c r="T21" s="97"/>
      <c r="U21" s="97"/>
      <c r="V21" s="97"/>
      <c r="W21" s="97"/>
      <c r="X21" s="97"/>
      <c r="Y21" s="97"/>
      <c r="Z21" s="97"/>
      <c r="AA21" s="97"/>
      <c r="AB21" s="97"/>
      <c r="AC21" s="97"/>
    </row>
    <row r="22" spans="2:29" ht="14.25" customHeight="1" x14ac:dyDescent="0.25">
      <c r="B22" s="137" t="s">
        <v>131</v>
      </c>
      <c r="C22" s="137"/>
      <c r="D22" s="174" t="s">
        <v>133</v>
      </c>
      <c r="E22" s="175"/>
      <c r="F22" s="176"/>
      <c r="G22" s="154" t="s">
        <v>130</v>
      </c>
      <c r="H22" s="154"/>
      <c r="I22" s="155"/>
      <c r="J22" s="172"/>
      <c r="K22" s="173"/>
      <c r="M22" s="163"/>
      <c r="N22" s="164"/>
      <c r="O22" s="164"/>
      <c r="P22" s="164"/>
      <c r="Q22" s="164"/>
      <c r="R22" s="165"/>
      <c r="T22" s="97"/>
      <c r="U22" s="97"/>
      <c r="V22" s="97"/>
      <c r="W22" s="97"/>
      <c r="X22" s="97"/>
      <c r="Y22" s="97"/>
      <c r="Z22" s="97"/>
      <c r="AA22" s="97"/>
      <c r="AB22" s="97"/>
      <c r="AC22" s="97"/>
    </row>
    <row r="23" spans="2:29" ht="12.75" customHeight="1" x14ac:dyDescent="0.25">
      <c r="M23" s="139" t="str">
        <f>IF(D22="Ano, na bank. Účet","Číslo bankovního účtu","Datum vyplacení")</f>
        <v>Datum vyplacení</v>
      </c>
      <c r="N23" s="139"/>
      <c r="O23" s="139"/>
      <c r="P23" s="139"/>
      <c r="Q23" s="139"/>
      <c r="R23" s="139"/>
      <c r="T23" s="97"/>
      <c r="U23" s="97"/>
      <c r="V23" s="97"/>
      <c r="W23" s="97"/>
      <c r="X23" s="97"/>
      <c r="Y23" s="97"/>
      <c r="Z23" s="97"/>
      <c r="AA23" s="97"/>
      <c r="AB23" s="97"/>
      <c r="AC23" s="97"/>
    </row>
    <row r="24" spans="2:29" ht="3.75" customHeight="1" x14ac:dyDescent="0.25">
      <c r="T24" s="97"/>
      <c r="U24" s="97"/>
      <c r="V24" s="97"/>
      <c r="W24" s="97"/>
      <c r="X24" s="97"/>
      <c r="Y24" s="97"/>
      <c r="Z24" s="97"/>
      <c r="AA24" s="97"/>
      <c r="AB24" s="97"/>
      <c r="AC24" s="97"/>
    </row>
    <row r="25" spans="2:29" ht="23.25" customHeight="1" x14ac:dyDescent="0.25">
      <c r="B25" s="145" t="s">
        <v>113</v>
      </c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T25" s="97"/>
      <c r="U25" s="97"/>
      <c r="V25" s="97"/>
      <c r="W25" s="97"/>
      <c r="X25" s="97"/>
      <c r="Y25" s="97"/>
      <c r="Z25" s="97"/>
      <c r="AA25" s="97"/>
      <c r="AB25" s="97"/>
      <c r="AC25" s="97"/>
    </row>
    <row r="26" spans="2:29" ht="10.5" customHeight="1" x14ac:dyDescent="0.25">
      <c r="B26" s="140" t="s">
        <v>150</v>
      </c>
      <c r="C26" s="140"/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T26" s="97"/>
      <c r="U26" s="97"/>
      <c r="V26" s="97"/>
      <c r="W26" s="97"/>
      <c r="X26" s="97"/>
      <c r="Y26" s="97"/>
      <c r="Z26" s="97"/>
      <c r="AA26" s="97"/>
      <c r="AB26" s="97"/>
      <c r="AC26" s="97"/>
    </row>
    <row r="27" spans="2:29" ht="6" customHeight="1" x14ac:dyDescent="0.25">
      <c r="T27" s="97"/>
      <c r="U27" s="97"/>
      <c r="V27" s="97"/>
      <c r="W27" s="97"/>
      <c r="X27" s="97"/>
      <c r="Y27" s="97"/>
      <c r="Z27" s="97"/>
      <c r="AA27" s="97"/>
      <c r="AB27" s="97"/>
      <c r="AC27" s="97"/>
    </row>
    <row r="28" spans="2:29" ht="13.5" customHeight="1" x14ac:dyDescent="0.25">
      <c r="B28" s="137" t="s">
        <v>114</v>
      </c>
      <c r="C28" s="137"/>
      <c r="F28" s="160" t="s">
        <v>176</v>
      </c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2"/>
      <c r="T28" s="97"/>
      <c r="U28" s="97"/>
      <c r="V28" s="97"/>
      <c r="W28" s="97"/>
      <c r="X28" s="97"/>
      <c r="Y28" s="97"/>
      <c r="Z28" s="97"/>
      <c r="AA28" s="97"/>
      <c r="AB28" s="97"/>
      <c r="AC28" s="97"/>
    </row>
    <row r="29" spans="2:29" ht="5.25" customHeight="1" x14ac:dyDescent="0.25">
      <c r="T29" s="97"/>
      <c r="U29" s="97"/>
      <c r="V29" s="97"/>
      <c r="W29" s="97"/>
      <c r="X29" s="97"/>
      <c r="Y29" s="97"/>
      <c r="Z29" s="97"/>
      <c r="AA29" s="97"/>
      <c r="AB29" s="97"/>
      <c r="AC29" s="97"/>
    </row>
    <row r="30" spans="2:29" ht="13.5" customHeight="1" x14ac:dyDescent="0.25">
      <c r="B30" s="137" t="s">
        <v>116</v>
      </c>
      <c r="C30" s="137"/>
      <c r="F30" s="142" t="str">
        <f>IF(F4="","",F4)</f>
        <v/>
      </c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4"/>
      <c r="T30" s="97"/>
      <c r="U30" s="97"/>
      <c r="V30" s="97"/>
      <c r="W30" s="97"/>
      <c r="X30" s="97"/>
      <c r="Y30" s="97"/>
      <c r="Z30" s="97"/>
      <c r="AA30" s="97"/>
      <c r="AB30" s="97"/>
      <c r="AC30" s="97"/>
    </row>
    <row r="31" spans="2:29" ht="6" customHeight="1" x14ac:dyDescent="0.25">
      <c r="T31" s="97"/>
      <c r="U31" s="97"/>
      <c r="V31" s="97"/>
      <c r="W31" s="97"/>
      <c r="X31" s="97"/>
      <c r="Y31" s="97"/>
      <c r="Z31" s="97"/>
      <c r="AA31" s="97"/>
      <c r="AB31" s="97"/>
      <c r="AC31" s="97"/>
    </row>
    <row r="32" spans="2:29" ht="13.5" customHeight="1" x14ac:dyDescent="0.25">
      <c r="B32" s="137" t="s">
        <v>117</v>
      </c>
      <c r="C32" s="137"/>
      <c r="F32" s="160" t="s">
        <v>177</v>
      </c>
      <c r="G32" s="161"/>
      <c r="H32" s="162"/>
      <c r="J32" s="137" t="s">
        <v>118</v>
      </c>
      <c r="K32" s="137"/>
      <c r="L32" s="160" t="s">
        <v>179</v>
      </c>
      <c r="M32" s="161"/>
      <c r="N32" s="161"/>
      <c r="O32" s="161"/>
      <c r="P32" s="161"/>
      <c r="Q32" s="161"/>
      <c r="R32" s="162"/>
      <c r="T32" s="97"/>
      <c r="U32" s="97"/>
      <c r="V32" s="97"/>
      <c r="W32" s="97"/>
      <c r="X32" s="97"/>
      <c r="Y32" s="97"/>
      <c r="Z32" s="97"/>
      <c r="AA32" s="97"/>
      <c r="AB32" s="97"/>
      <c r="AC32" s="97"/>
    </row>
    <row r="33" spans="2:29" ht="6" customHeight="1" x14ac:dyDescent="0.25">
      <c r="T33" s="97"/>
      <c r="U33" s="97"/>
      <c r="V33" s="97"/>
      <c r="W33" s="97"/>
      <c r="X33" s="97"/>
      <c r="Y33" s="97"/>
      <c r="Z33" s="97"/>
      <c r="AA33" s="97"/>
      <c r="AB33" s="97"/>
      <c r="AC33" s="97"/>
    </row>
    <row r="34" spans="2:29" ht="13.5" customHeight="1" x14ac:dyDescent="0.25">
      <c r="B34" s="137" t="s">
        <v>119</v>
      </c>
      <c r="C34" s="137"/>
      <c r="D34" s="137"/>
      <c r="E34" s="137"/>
      <c r="F34" s="137"/>
      <c r="G34" s="283">
        <v>45161</v>
      </c>
      <c r="H34" s="161"/>
      <c r="I34" s="162"/>
      <c r="K34" s="154" t="s">
        <v>120</v>
      </c>
      <c r="L34" s="154"/>
      <c r="M34" s="154"/>
      <c r="N34" s="163">
        <v>4126217218</v>
      </c>
      <c r="O34" s="164"/>
      <c r="P34" s="164"/>
      <c r="Q34" s="164"/>
      <c r="R34" s="165"/>
      <c r="T34" s="97"/>
      <c r="U34" s="97"/>
      <c r="V34" s="97"/>
      <c r="W34" s="97"/>
      <c r="X34" s="97"/>
      <c r="Y34" s="97"/>
      <c r="Z34" s="97"/>
      <c r="AA34" s="97"/>
      <c r="AB34" s="97"/>
      <c r="AC34" s="97"/>
    </row>
    <row r="35" spans="2:29" ht="6" customHeight="1" x14ac:dyDescent="0.25">
      <c r="T35" s="97"/>
      <c r="U35" s="97"/>
      <c r="V35" s="97"/>
      <c r="W35" s="97"/>
      <c r="X35" s="97"/>
      <c r="Y35" s="97"/>
      <c r="Z35" s="97"/>
      <c r="AA35" s="97"/>
      <c r="AB35" s="97"/>
      <c r="AC35" s="97"/>
    </row>
    <row r="36" spans="2:29" ht="13.5" customHeight="1" x14ac:dyDescent="0.25">
      <c r="B36" s="137" t="s">
        <v>121</v>
      </c>
      <c r="C36" s="137"/>
      <c r="D36" s="137"/>
      <c r="F36" s="160" t="s">
        <v>178</v>
      </c>
      <c r="G36" s="161"/>
      <c r="H36" s="161"/>
      <c r="I36" s="161"/>
      <c r="J36" s="161"/>
      <c r="K36" s="161"/>
      <c r="L36" s="161"/>
      <c r="M36" s="161"/>
      <c r="N36" s="161"/>
      <c r="O36" s="161"/>
      <c r="P36" s="161"/>
      <c r="Q36" s="161"/>
      <c r="R36" s="162"/>
      <c r="T36" s="97"/>
      <c r="U36" s="97"/>
      <c r="V36" s="97"/>
      <c r="W36" s="97"/>
      <c r="X36" s="97"/>
      <c r="Y36" s="97"/>
      <c r="Z36" s="97"/>
      <c r="AA36" s="97"/>
      <c r="AB36" s="97"/>
      <c r="AC36" s="97"/>
    </row>
    <row r="37" spans="2:29" ht="7.5" customHeight="1" x14ac:dyDescent="0.25"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T37" s="97"/>
      <c r="U37" s="97"/>
      <c r="V37" s="97"/>
      <c r="W37" s="97"/>
      <c r="X37" s="97"/>
      <c r="Y37" s="97"/>
      <c r="Z37" s="97"/>
      <c r="AA37" s="97"/>
      <c r="AB37" s="97"/>
      <c r="AC37" s="97"/>
    </row>
    <row r="38" spans="2:29" ht="13.5" customHeight="1" x14ac:dyDescent="0.25">
      <c r="B38" s="171" t="s">
        <v>122</v>
      </c>
      <c r="C38" s="171"/>
      <c r="D38" s="171"/>
      <c r="E38" s="171"/>
      <c r="F38" s="171"/>
      <c r="G38" s="171"/>
      <c r="H38" s="171"/>
      <c r="I38" s="101" t="s">
        <v>124</v>
      </c>
      <c r="J38" s="97" t="s">
        <v>164</v>
      </c>
      <c r="L38" s="113"/>
      <c r="M38" s="113"/>
      <c r="N38" s="113"/>
      <c r="O38" s="113"/>
      <c r="P38" s="113"/>
      <c r="Q38" s="113"/>
      <c r="R38" s="113"/>
      <c r="T38" s="97"/>
      <c r="U38" s="97"/>
      <c r="V38" s="97"/>
      <c r="W38" s="97"/>
      <c r="X38" s="97"/>
      <c r="Y38" s="97"/>
      <c r="Z38" s="97"/>
      <c r="AA38" s="97"/>
      <c r="AB38" s="97"/>
      <c r="AC38" s="97"/>
    </row>
    <row r="39" spans="2:29" ht="13.5" customHeight="1" x14ac:dyDescent="0.25">
      <c r="B39" s="97" t="s">
        <v>125</v>
      </c>
      <c r="L39" s="113"/>
      <c r="M39" s="113"/>
      <c r="N39" s="113"/>
      <c r="O39" s="113"/>
      <c r="P39" s="113"/>
      <c r="Q39" s="113"/>
      <c r="R39" s="113"/>
      <c r="T39" s="97"/>
      <c r="U39" s="97"/>
      <c r="V39" s="97"/>
      <c r="W39" s="97"/>
      <c r="X39" s="97"/>
      <c r="Y39" s="97"/>
      <c r="Z39" s="97"/>
      <c r="AA39" s="97"/>
      <c r="AB39" s="97"/>
      <c r="AC39" s="97"/>
    </row>
    <row r="40" spans="2:29" ht="12.75" customHeight="1" x14ac:dyDescent="0.25">
      <c r="B40" s="107" t="s">
        <v>149</v>
      </c>
      <c r="C40" s="141" t="s">
        <v>165</v>
      </c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T40" s="97"/>
      <c r="U40" s="97"/>
      <c r="V40" s="97"/>
      <c r="W40" s="97"/>
      <c r="X40" s="97"/>
      <c r="Y40" s="97"/>
      <c r="Z40" s="97"/>
      <c r="AA40" s="97"/>
      <c r="AB40" s="97"/>
      <c r="AC40" s="97"/>
    </row>
    <row r="41" spans="2:29" ht="12.75" customHeight="1" x14ac:dyDescent="0.25">
      <c r="B41" s="105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T41" s="97"/>
      <c r="U41" s="97"/>
      <c r="V41" s="97"/>
      <c r="W41" s="97"/>
      <c r="X41" s="97"/>
      <c r="Y41" s="97"/>
      <c r="Z41" s="97"/>
      <c r="AA41" s="97"/>
      <c r="AB41" s="97"/>
      <c r="AC41" s="97"/>
    </row>
    <row r="42" spans="2:29" ht="26.25" customHeight="1" x14ac:dyDescent="0.25">
      <c r="C42" s="141" t="str">
        <f>IF(OR(H18="V",H18="A - VV",H18="V - VV",H18="L - VV",H18="A - VV",H18="A",H18="L",)," - doklad o předpokládané výši jízdních výdajů za dopravní prostředek, za jehož použití mají být poskytnuty náhrady jízdních výdajů","")</f>
        <v xml:space="preserve"> - doklad o předpokládané výši jízdních výdajů za dopravní prostředek, za jehož použití mají být poskytnuty náhrady jízdních výdajů</v>
      </c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T42" s="97"/>
      <c r="U42" s="97"/>
      <c r="V42" s="97"/>
      <c r="W42" s="97"/>
      <c r="X42" s="97"/>
      <c r="Y42" s="97"/>
      <c r="Z42" s="97"/>
      <c r="AA42" s="97"/>
      <c r="AB42" s="97"/>
      <c r="AC42" s="97"/>
    </row>
    <row r="43" spans="2:29" ht="25.5" customHeight="1" x14ac:dyDescent="0.25">
      <c r="B43" s="167" t="str">
        <f>"Žádám o náhradu jízdních výdajů  "&amp;IF(H18="VV","za každý kilometr jízdy sazbou základní náhrady a náhradou za spotřebované pohonné hmoty podle zákonných sazeb platných v době konání pracovní cesty.",IF(OR(H18="V - VV",H18="V"),"ve výši odpovídající ceně jízdenky za vlak do výše " &amp; O20 &amp;" Kč.",IF(OR(H18="A - VV",H18="A"),"ve výši odpovídající ceně jízdenky za autobus do výše " &amp;O20&amp;" Kč.",IF(OR(H18="L - VV",H18="L"),"ve výši odpovídající ceně letenky do výše " &amp;O20&amp;" Kč.","- NE."))))</f>
        <v>Žádám o náhradu jízdních výdajů  ve výši odpovídající ceně jízdenky za autobus do výše 0 Kč.</v>
      </c>
      <c r="C43" s="167"/>
      <c r="D43" s="167"/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T43" s="97"/>
      <c r="U43" s="97"/>
      <c r="V43" s="97"/>
      <c r="W43" s="97"/>
      <c r="X43" s="97"/>
      <c r="Y43" s="97"/>
      <c r="Z43" s="97"/>
      <c r="AA43" s="97"/>
      <c r="AB43" s="97"/>
      <c r="AC43" s="97"/>
    </row>
    <row r="44" spans="2:29" ht="18.75" customHeight="1" x14ac:dyDescent="0.25">
      <c r="B44" s="148" t="str">
        <f>"Prohlašuji, že podám vyúčtování pracovní cesty a zprávu pracovní cestě nejpozději do " &amp;TEXT(List1!AC1,"dd.mm.rrrr")&amp;"."</f>
        <v>Prohlašuji, že podám vyúčtování pracovní cesty a zprávu pracovní cestě nejpozději do 15.09.2023.</v>
      </c>
      <c r="C44" s="148"/>
      <c r="D44" s="148"/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T44" s="97"/>
      <c r="U44" s="97"/>
      <c r="V44" s="97"/>
      <c r="W44" s="97"/>
      <c r="X44" s="97"/>
      <c r="Y44" s="97"/>
      <c r="Z44" s="97"/>
      <c r="AA44" s="97"/>
      <c r="AB44" s="97"/>
      <c r="AC44" s="97"/>
    </row>
    <row r="45" spans="2:29" ht="11.25" customHeight="1" x14ac:dyDescent="0.25">
      <c r="T45" s="97"/>
      <c r="U45" s="97"/>
      <c r="V45" s="97"/>
      <c r="W45" s="97"/>
      <c r="X45" s="97"/>
      <c r="Y45" s="97"/>
      <c r="Z45" s="97"/>
      <c r="AA45" s="97"/>
      <c r="AB45" s="97"/>
      <c r="AC45" s="97"/>
    </row>
    <row r="46" spans="2:29" ht="13.5" customHeight="1" x14ac:dyDescent="0.25">
      <c r="B46" s="284"/>
      <c r="C46" s="146"/>
      <c r="D46" s="147"/>
      <c r="T46" s="97"/>
      <c r="U46" s="97"/>
      <c r="V46" s="97"/>
      <c r="W46" s="97"/>
      <c r="X46" s="97"/>
      <c r="Y46" s="97"/>
      <c r="Z46" s="97"/>
      <c r="AA46" s="97"/>
      <c r="AB46" s="97"/>
      <c r="AC46" s="97"/>
    </row>
    <row r="47" spans="2:29" ht="15" customHeight="1" x14ac:dyDescent="0.25">
      <c r="B47" s="166" t="s">
        <v>110</v>
      </c>
      <c r="C47" s="166"/>
      <c r="D47" s="166"/>
      <c r="K47" s="138" t="s">
        <v>111</v>
      </c>
      <c r="L47" s="138"/>
      <c r="M47" s="138"/>
      <c r="N47" s="138"/>
      <c r="O47" s="138"/>
      <c r="P47" s="138"/>
      <c r="Q47" s="138"/>
      <c r="R47" s="138"/>
      <c r="T47" s="97"/>
      <c r="U47" s="97"/>
      <c r="V47" s="97"/>
      <c r="W47" s="97"/>
      <c r="X47" s="97"/>
      <c r="Y47" s="97"/>
      <c r="Z47" s="97"/>
      <c r="AA47" s="97"/>
      <c r="AB47" s="97"/>
      <c r="AC47" s="97"/>
    </row>
    <row r="48" spans="2:29" ht="7.5" customHeight="1" x14ac:dyDescent="0.25">
      <c r="T48" s="97"/>
      <c r="U48" s="97"/>
      <c r="V48" s="97"/>
      <c r="W48" s="97"/>
      <c r="X48" s="97"/>
      <c r="Y48" s="97"/>
      <c r="Z48" s="97"/>
      <c r="AA48" s="97"/>
      <c r="AB48" s="97"/>
      <c r="AC48" s="97"/>
    </row>
    <row r="49" spans="2:29" ht="13.5" customHeight="1" x14ac:dyDescent="0.25">
      <c r="B49" s="150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  <c r="Q49" s="151"/>
      <c r="R49" s="152"/>
      <c r="T49" s="97"/>
      <c r="U49" s="97"/>
      <c r="V49" s="97"/>
      <c r="W49" s="97"/>
      <c r="X49" s="97"/>
      <c r="Y49" s="97"/>
      <c r="Z49" s="97"/>
      <c r="AA49" s="97"/>
      <c r="AB49" s="97"/>
      <c r="AC49" s="97"/>
    </row>
    <row r="50" spans="2:29" ht="13.5" customHeight="1" x14ac:dyDescent="0.25">
      <c r="B50" s="153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4"/>
      <c r="R50" s="155"/>
      <c r="T50" s="97"/>
      <c r="U50" s="97"/>
      <c r="V50" s="97"/>
      <c r="W50" s="97"/>
      <c r="X50" s="97"/>
      <c r="Y50" s="97"/>
      <c r="Z50" s="97"/>
      <c r="AA50" s="97"/>
      <c r="AB50" s="97"/>
      <c r="AC50" s="97"/>
    </row>
    <row r="51" spans="2:29" ht="10.5" customHeight="1" x14ac:dyDescent="0.25">
      <c r="B51" s="153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4"/>
      <c r="Q51" s="154"/>
      <c r="R51" s="155"/>
      <c r="T51" s="97"/>
      <c r="U51" s="97"/>
      <c r="V51" s="97"/>
      <c r="W51" s="97"/>
      <c r="X51" s="97"/>
      <c r="Y51" s="97"/>
      <c r="Z51" s="97"/>
      <c r="AA51" s="97"/>
      <c r="AB51" s="97"/>
      <c r="AC51" s="97"/>
    </row>
    <row r="52" spans="2:29" ht="9" customHeight="1" x14ac:dyDescent="0.25">
      <c r="B52" s="153"/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154"/>
      <c r="Q52" s="154"/>
      <c r="R52" s="155"/>
      <c r="T52" s="97"/>
      <c r="U52" s="97"/>
      <c r="V52" s="97"/>
      <c r="W52" s="97"/>
      <c r="X52" s="97"/>
      <c r="Y52" s="97"/>
      <c r="Z52" s="97"/>
      <c r="AA52" s="97"/>
      <c r="AB52" s="97"/>
      <c r="AC52" s="97"/>
    </row>
    <row r="53" spans="2:29" ht="9" customHeight="1" x14ac:dyDescent="0.25">
      <c r="B53" s="153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55"/>
      <c r="T53" s="97"/>
      <c r="U53" s="97"/>
      <c r="V53" s="97"/>
      <c r="W53" s="97"/>
      <c r="X53" s="97"/>
      <c r="Y53" s="97"/>
      <c r="Z53" s="97"/>
      <c r="AA53" s="97"/>
      <c r="AB53" s="97"/>
      <c r="AC53" s="97"/>
    </row>
    <row r="54" spans="2:29" ht="13.5" customHeight="1" x14ac:dyDescent="0.25">
      <c r="B54" s="156"/>
      <c r="C54" s="157"/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8"/>
      <c r="T54" s="97"/>
      <c r="U54" s="97"/>
      <c r="V54" s="97"/>
      <c r="W54" s="97"/>
      <c r="X54" s="97"/>
      <c r="Y54" s="97"/>
      <c r="Z54" s="97"/>
      <c r="AA54" s="97"/>
      <c r="AB54" s="97"/>
      <c r="AC54" s="97"/>
    </row>
    <row r="55" spans="2:29" ht="12.75" customHeight="1" x14ac:dyDescent="0.25"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8"/>
    </row>
    <row r="56" spans="2:29" ht="24.75" customHeight="1" x14ac:dyDescent="0.25"/>
    <row r="57" spans="2:29" x14ac:dyDescent="0.25">
      <c r="B57" s="138" t="s">
        <v>145</v>
      </c>
      <c r="C57" s="138"/>
      <c r="D57" s="138"/>
      <c r="E57" s="138"/>
      <c r="F57" s="138"/>
      <c r="G57" s="138"/>
      <c r="H57" s="100"/>
      <c r="I57" s="100"/>
      <c r="K57" s="138" t="s">
        <v>112</v>
      </c>
      <c r="L57" s="138"/>
      <c r="M57" s="138"/>
      <c r="N57" s="138"/>
      <c r="O57" s="138"/>
      <c r="P57" s="138"/>
      <c r="Q57" s="138"/>
      <c r="R57" s="138"/>
    </row>
    <row r="58" spans="2:29" ht="8.25" customHeight="1" x14ac:dyDescent="0.25"/>
    <row r="61" spans="2:29" x14ac:dyDescent="0.25">
      <c r="B61" s="138" t="s">
        <v>166</v>
      </c>
      <c r="C61" s="138"/>
      <c r="D61" s="138"/>
      <c r="E61" s="138"/>
      <c r="F61" s="138"/>
      <c r="G61" s="138"/>
      <c r="H61" s="100"/>
      <c r="I61" s="100"/>
      <c r="K61" s="138" t="s">
        <v>126</v>
      </c>
      <c r="L61" s="138"/>
      <c r="M61" s="138"/>
      <c r="N61" s="138"/>
      <c r="O61" s="138"/>
      <c r="P61" s="138"/>
      <c r="Q61" s="138"/>
      <c r="R61" s="138"/>
    </row>
  </sheetData>
  <sheetProtection algorithmName="SHA-512" hashValue="VOaEanDiBnIDmKtq5HYYSBrNpu4/GspKeH1gxvYaYHz87mFRqvFYHP8N0WrqpaO/2LoX0LF5fRev5K4m7O6Tbg==" saltValue="GImlmSmpw79Uk6UVq4LhpA==" spinCount="100000" sheet="1" selectLockedCells="1"/>
  <mergeCells count="58">
    <mergeCell ref="U1:W1"/>
    <mergeCell ref="B16:C16"/>
    <mergeCell ref="F16:R16"/>
    <mergeCell ref="F8:G8"/>
    <mergeCell ref="F14:G14"/>
    <mergeCell ref="I8:R8"/>
    <mergeCell ref="I14:R14"/>
    <mergeCell ref="B4:E4"/>
    <mergeCell ref="F12:R12"/>
    <mergeCell ref="K1:P1"/>
    <mergeCell ref="B2:R2"/>
    <mergeCell ref="B8:E8"/>
    <mergeCell ref="B10:E10"/>
    <mergeCell ref="B14:E14"/>
    <mergeCell ref="F4:R4"/>
    <mergeCell ref="F6:R6"/>
    <mergeCell ref="O20:Q20"/>
    <mergeCell ref="H18:I18"/>
    <mergeCell ref="B38:H38"/>
    <mergeCell ref="F28:R28"/>
    <mergeCell ref="B18:F18"/>
    <mergeCell ref="M22:R22"/>
    <mergeCell ref="J22:K22"/>
    <mergeCell ref="G22:I22"/>
    <mergeCell ref="B22:C22"/>
    <mergeCell ref="D22:F22"/>
    <mergeCell ref="B61:G61"/>
    <mergeCell ref="K61:R61"/>
    <mergeCell ref="B49:R54"/>
    <mergeCell ref="K18:R18"/>
    <mergeCell ref="F32:H32"/>
    <mergeCell ref="J32:K32"/>
    <mergeCell ref="L32:R32"/>
    <mergeCell ref="B36:D36"/>
    <mergeCell ref="F36:R36"/>
    <mergeCell ref="N34:R34"/>
    <mergeCell ref="B34:F34"/>
    <mergeCell ref="G34:I34"/>
    <mergeCell ref="K34:M34"/>
    <mergeCell ref="B47:D47"/>
    <mergeCell ref="B43:Q43"/>
    <mergeCell ref="C42:Q42"/>
    <mergeCell ref="F10:R10"/>
    <mergeCell ref="B6:E6"/>
    <mergeCell ref="K57:R57"/>
    <mergeCell ref="M23:R23"/>
    <mergeCell ref="B26:R26"/>
    <mergeCell ref="B28:C28"/>
    <mergeCell ref="B57:G57"/>
    <mergeCell ref="C40:R41"/>
    <mergeCell ref="B30:C30"/>
    <mergeCell ref="F30:R30"/>
    <mergeCell ref="B25:R25"/>
    <mergeCell ref="B32:C32"/>
    <mergeCell ref="K47:R47"/>
    <mergeCell ref="B46:D46"/>
    <mergeCell ref="B44:Q44"/>
    <mergeCell ref="B20:N20"/>
  </mergeCells>
  <conditionalFormatting sqref="G22:K22">
    <cfRule type="expression" dxfId="25" priority="8">
      <formula>$D$22="ne"</formula>
    </cfRule>
  </conditionalFormatting>
  <conditionalFormatting sqref="M22:R23">
    <cfRule type="expression" dxfId="24" priority="7">
      <formula>$D$22="Ne"</formula>
    </cfRule>
  </conditionalFormatting>
  <conditionalFormatting sqref="B60:G61">
    <cfRule type="expression" dxfId="23" priority="3">
      <formula>$D$22="Ne"</formula>
    </cfRule>
  </conditionalFormatting>
  <conditionalFormatting sqref="B25:R39 C40">
    <cfRule type="expression" dxfId="22" priority="28">
      <formula>AND($H$18&lt;&gt;"VV",$H$18&lt;&gt;"V - VV",$H$18&lt;&gt;"A - VV",$H$18&lt;&gt;"L - VV")</formula>
    </cfRule>
  </conditionalFormatting>
  <conditionalFormatting sqref="B20:Q20">
    <cfRule type="expression" dxfId="21" priority="29">
      <formula>OR($H$18="SJ",$H$18="VV",$H$18="SV")</formula>
    </cfRule>
  </conditionalFormatting>
  <conditionalFormatting sqref="F16:R16">
    <cfRule type="expression" dxfId="20" priority="2">
      <formula>$D$16="PF UK"</formula>
    </cfRule>
  </conditionalFormatting>
  <conditionalFormatting sqref="B56:G57">
    <cfRule type="expression" dxfId="19" priority="1">
      <formula>$D$16="PF UK"</formula>
    </cfRule>
  </conditionalFormatting>
  <pageMargins left="0.39370078740157483" right="0.19685039370078741" top="0.19685039370078741" bottom="0.39370078740157483" header="0.31496062992125984" footer="0.19685039370078741"/>
  <pageSetup paperSize="9" orientation="portrait" r:id="rId1"/>
  <headerFooter>
    <oddFooter>&amp;L&amp;7Univerzita Karlova Právnická fakulta 
nám. Curieových 901/7
116 40  Praha 1&amp;C&amp;7IČO: 00216208 
 DIČ: CZ00216208&amp;R&amp;7v. 2023.03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B7C9B718-C5B3-412F-88D9-0C382E27FD6E}">
          <x14:formula1>
            <xm:f>List1!$B$3:$B$11</xm:f>
          </x14:formula1>
          <xm:sqref>H18:H19</xm:sqref>
        </x14:dataValidation>
        <x14:dataValidation type="list" allowBlank="1" showInputMessage="1" showErrorMessage="1" xr:uid="{D861E12B-A8B0-44BE-A562-1DC53F797147}">
          <x14:formula1>
            <xm:f>List1!$L$2:$L$3</xm:f>
          </x14:formula1>
          <xm:sqref>I38</xm:sqref>
        </x14:dataValidation>
        <x14:dataValidation type="list" allowBlank="1" showInputMessage="1" showErrorMessage="1" xr:uid="{59200AE0-453B-4929-8A89-E243984DFF9E}">
          <x14:formula1>
            <xm:f>List1!$K$5:$K$7</xm:f>
          </x14:formula1>
          <xm:sqref>D22:F22</xm:sqref>
        </x14:dataValidation>
        <x14:dataValidation type="list" allowBlank="1" showInputMessage="1" showErrorMessage="1" xr:uid="{B9A2904B-71FD-4436-B006-EC20D5F7FB6B}">
          <x14:formula1>
            <xm:f>List1!$M$2:$M$4</xm:f>
          </x14:formula1>
          <xm:sqref>D16</xm:sqref>
        </x14:dataValidation>
        <x14:dataValidation type="date" allowBlank="1" showInputMessage="1" showErrorMessage="1" xr:uid="{69422D74-D377-424B-B0C5-C439DAC4348B}">
          <x14:formula1>
            <xm:f>List1!I1048571</xm:f>
          </x14:formula1>
          <x14:formula2>
            <xm:f>List1!I1048572</xm:f>
          </x14:formula2>
          <xm:sqref>F8:G8 F14:G14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B1:AI62"/>
  <sheetViews>
    <sheetView showGridLines="0" showWhiteSpace="0" zoomScale="115" zoomScaleNormal="115" zoomScaleSheetLayoutView="115" zoomScalePageLayoutView="130" workbookViewId="0">
      <selection activeCell="Z7" sqref="Z7"/>
    </sheetView>
  </sheetViews>
  <sheetFormatPr defaultRowHeight="15" x14ac:dyDescent="0.25"/>
  <cols>
    <col min="1" max="1" width="0.7109375" customWidth="1"/>
    <col min="2" max="2" width="6.85546875" customWidth="1"/>
    <col min="3" max="3" width="5.5703125" customWidth="1"/>
    <col min="4" max="4" width="12.28515625" customWidth="1"/>
    <col min="5" max="5" width="8.140625" customWidth="1"/>
    <col min="6" max="6" width="5.28515625" customWidth="1"/>
    <col min="7" max="7" width="5" customWidth="1"/>
    <col min="8" max="8" width="5.42578125" customWidth="1"/>
    <col min="9" max="9" width="6.140625" customWidth="1"/>
    <col min="10" max="11" width="7" customWidth="1"/>
    <col min="12" max="13" width="6.7109375" customWidth="1"/>
    <col min="14" max="14" width="7.42578125" customWidth="1"/>
    <col min="15" max="16" width="7.42578125" hidden="1" customWidth="1"/>
    <col min="17" max="17" width="8.85546875" hidden="1" customWidth="1"/>
    <col min="18" max="18" width="7.140625" customWidth="1"/>
    <col min="19" max="19" width="0.7109375" customWidth="1"/>
    <col min="20" max="20" width="10.28515625" hidden="1" customWidth="1"/>
    <col min="21" max="21" width="21.5703125" hidden="1" customWidth="1"/>
    <col min="22" max="22" width="7.140625" hidden="1" customWidth="1"/>
    <col min="23" max="23" width="11.140625" hidden="1" customWidth="1"/>
    <col min="24" max="24" width="11.140625" customWidth="1"/>
    <col min="25" max="25" width="16.42578125" style="4" customWidth="1"/>
    <col min="26" max="27" width="11.7109375" style="4" customWidth="1"/>
    <col min="28" max="28" width="22.5703125" style="4" customWidth="1"/>
    <col min="29" max="33" width="11.7109375" style="4" hidden="1" customWidth="1"/>
    <col min="34" max="34" width="11.7109375" style="4" customWidth="1"/>
    <col min="267" max="267" width="6.28515625" customWidth="1"/>
    <col min="268" max="268" width="5.140625" customWidth="1"/>
    <col min="269" max="269" width="8.5703125" customWidth="1"/>
    <col min="270" max="270" width="6.5703125" customWidth="1"/>
    <col min="271" max="271" width="7.28515625" customWidth="1"/>
    <col min="272" max="272" width="4.85546875" customWidth="1"/>
    <col min="273" max="273" width="5.85546875" customWidth="1"/>
    <col min="274" max="276" width="6.140625" customWidth="1"/>
    <col min="277" max="277" width="6.5703125" customWidth="1"/>
    <col min="278" max="278" width="6.7109375" customWidth="1"/>
    <col min="279" max="279" width="6.140625" customWidth="1"/>
    <col min="280" max="280" width="7.42578125" customWidth="1"/>
    <col min="281" max="281" width="7.140625" customWidth="1"/>
    <col min="523" max="523" width="6.28515625" customWidth="1"/>
    <col min="524" max="524" width="5.140625" customWidth="1"/>
    <col min="525" max="525" width="8.5703125" customWidth="1"/>
    <col min="526" max="526" width="6.5703125" customWidth="1"/>
    <col min="527" max="527" width="7.28515625" customWidth="1"/>
    <col min="528" max="528" width="4.85546875" customWidth="1"/>
    <col min="529" max="529" width="5.85546875" customWidth="1"/>
    <col min="530" max="532" width="6.140625" customWidth="1"/>
    <col min="533" max="533" width="6.5703125" customWidth="1"/>
    <col min="534" max="534" width="6.7109375" customWidth="1"/>
    <col min="535" max="535" width="6.140625" customWidth="1"/>
    <col min="536" max="536" width="7.42578125" customWidth="1"/>
    <col min="537" max="537" width="7.140625" customWidth="1"/>
    <col min="779" max="779" width="6.28515625" customWidth="1"/>
    <col min="780" max="780" width="5.140625" customWidth="1"/>
    <col min="781" max="781" width="8.5703125" customWidth="1"/>
    <col min="782" max="782" width="6.5703125" customWidth="1"/>
    <col min="783" max="783" width="7.28515625" customWidth="1"/>
    <col min="784" max="784" width="4.85546875" customWidth="1"/>
    <col min="785" max="785" width="5.85546875" customWidth="1"/>
    <col min="786" max="788" width="6.140625" customWidth="1"/>
    <col min="789" max="789" width="6.5703125" customWidth="1"/>
    <col min="790" max="790" width="6.7109375" customWidth="1"/>
    <col min="791" max="791" width="6.140625" customWidth="1"/>
    <col min="792" max="792" width="7.42578125" customWidth="1"/>
    <col min="793" max="793" width="7.140625" customWidth="1"/>
    <col min="1035" max="1035" width="6.28515625" customWidth="1"/>
    <col min="1036" max="1036" width="5.140625" customWidth="1"/>
    <col min="1037" max="1037" width="8.5703125" customWidth="1"/>
    <col min="1038" max="1038" width="6.5703125" customWidth="1"/>
    <col min="1039" max="1039" width="7.28515625" customWidth="1"/>
    <col min="1040" max="1040" width="4.85546875" customWidth="1"/>
    <col min="1041" max="1041" width="5.85546875" customWidth="1"/>
    <col min="1042" max="1044" width="6.140625" customWidth="1"/>
    <col min="1045" max="1045" width="6.5703125" customWidth="1"/>
    <col min="1046" max="1046" width="6.7109375" customWidth="1"/>
    <col min="1047" max="1047" width="6.140625" customWidth="1"/>
    <col min="1048" max="1048" width="7.42578125" customWidth="1"/>
    <col min="1049" max="1049" width="7.140625" customWidth="1"/>
    <col min="1291" max="1291" width="6.28515625" customWidth="1"/>
    <col min="1292" max="1292" width="5.140625" customWidth="1"/>
    <col min="1293" max="1293" width="8.5703125" customWidth="1"/>
    <col min="1294" max="1294" width="6.5703125" customWidth="1"/>
    <col min="1295" max="1295" width="7.28515625" customWidth="1"/>
    <col min="1296" max="1296" width="4.85546875" customWidth="1"/>
    <col min="1297" max="1297" width="5.85546875" customWidth="1"/>
    <col min="1298" max="1300" width="6.140625" customWidth="1"/>
    <col min="1301" max="1301" width="6.5703125" customWidth="1"/>
    <col min="1302" max="1302" width="6.7109375" customWidth="1"/>
    <col min="1303" max="1303" width="6.140625" customWidth="1"/>
    <col min="1304" max="1304" width="7.42578125" customWidth="1"/>
    <col min="1305" max="1305" width="7.140625" customWidth="1"/>
    <col min="1547" max="1547" width="6.28515625" customWidth="1"/>
    <col min="1548" max="1548" width="5.140625" customWidth="1"/>
    <col min="1549" max="1549" width="8.5703125" customWidth="1"/>
    <col min="1550" max="1550" width="6.5703125" customWidth="1"/>
    <col min="1551" max="1551" width="7.28515625" customWidth="1"/>
    <col min="1552" max="1552" width="4.85546875" customWidth="1"/>
    <col min="1553" max="1553" width="5.85546875" customWidth="1"/>
    <col min="1554" max="1556" width="6.140625" customWidth="1"/>
    <col min="1557" max="1557" width="6.5703125" customWidth="1"/>
    <col min="1558" max="1558" width="6.7109375" customWidth="1"/>
    <col min="1559" max="1559" width="6.140625" customWidth="1"/>
    <col min="1560" max="1560" width="7.42578125" customWidth="1"/>
    <col min="1561" max="1561" width="7.140625" customWidth="1"/>
    <col min="1803" max="1803" width="6.28515625" customWidth="1"/>
    <col min="1804" max="1804" width="5.140625" customWidth="1"/>
    <col min="1805" max="1805" width="8.5703125" customWidth="1"/>
    <col min="1806" max="1806" width="6.5703125" customWidth="1"/>
    <col min="1807" max="1807" width="7.28515625" customWidth="1"/>
    <col min="1808" max="1808" width="4.85546875" customWidth="1"/>
    <col min="1809" max="1809" width="5.85546875" customWidth="1"/>
    <col min="1810" max="1812" width="6.140625" customWidth="1"/>
    <col min="1813" max="1813" width="6.5703125" customWidth="1"/>
    <col min="1814" max="1814" width="6.7109375" customWidth="1"/>
    <col min="1815" max="1815" width="6.140625" customWidth="1"/>
    <col min="1816" max="1816" width="7.42578125" customWidth="1"/>
    <col min="1817" max="1817" width="7.140625" customWidth="1"/>
    <col min="2059" max="2059" width="6.28515625" customWidth="1"/>
    <col min="2060" max="2060" width="5.140625" customWidth="1"/>
    <col min="2061" max="2061" width="8.5703125" customWidth="1"/>
    <col min="2062" max="2062" width="6.5703125" customWidth="1"/>
    <col min="2063" max="2063" width="7.28515625" customWidth="1"/>
    <col min="2064" max="2064" width="4.85546875" customWidth="1"/>
    <col min="2065" max="2065" width="5.85546875" customWidth="1"/>
    <col min="2066" max="2068" width="6.140625" customWidth="1"/>
    <col min="2069" max="2069" width="6.5703125" customWidth="1"/>
    <col min="2070" max="2070" width="6.7109375" customWidth="1"/>
    <col min="2071" max="2071" width="6.140625" customWidth="1"/>
    <col min="2072" max="2072" width="7.42578125" customWidth="1"/>
    <col min="2073" max="2073" width="7.140625" customWidth="1"/>
    <col min="2315" max="2315" width="6.28515625" customWidth="1"/>
    <col min="2316" max="2316" width="5.140625" customWidth="1"/>
    <col min="2317" max="2317" width="8.5703125" customWidth="1"/>
    <col min="2318" max="2318" width="6.5703125" customWidth="1"/>
    <col min="2319" max="2319" width="7.28515625" customWidth="1"/>
    <col min="2320" max="2320" width="4.85546875" customWidth="1"/>
    <col min="2321" max="2321" width="5.85546875" customWidth="1"/>
    <col min="2322" max="2324" width="6.140625" customWidth="1"/>
    <col min="2325" max="2325" width="6.5703125" customWidth="1"/>
    <col min="2326" max="2326" width="6.7109375" customWidth="1"/>
    <col min="2327" max="2327" width="6.140625" customWidth="1"/>
    <col min="2328" max="2328" width="7.42578125" customWidth="1"/>
    <col min="2329" max="2329" width="7.140625" customWidth="1"/>
    <col min="2571" max="2571" width="6.28515625" customWidth="1"/>
    <col min="2572" max="2572" width="5.140625" customWidth="1"/>
    <col min="2573" max="2573" width="8.5703125" customWidth="1"/>
    <col min="2574" max="2574" width="6.5703125" customWidth="1"/>
    <col min="2575" max="2575" width="7.28515625" customWidth="1"/>
    <col min="2576" max="2576" width="4.85546875" customWidth="1"/>
    <col min="2577" max="2577" width="5.85546875" customWidth="1"/>
    <col min="2578" max="2580" width="6.140625" customWidth="1"/>
    <col min="2581" max="2581" width="6.5703125" customWidth="1"/>
    <col min="2582" max="2582" width="6.7109375" customWidth="1"/>
    <col min="2583" max="2583" width="6.140625" customWidth="1"/>
    <col min="2584" max="2584" width="7.42578125" customWidth="1"/>
    <col min="2585" max="2585" width="7.140625" customWidth="1"/>
    <col min="2827" max="2827" width="6.28515625" customWidth="1"/>
    <col min="2828" max="2828" width="5.140625" customWidth="1"/>
    <col min="2829" max="2829" width="8.5703125" customWidth="1"/>
    <col min="2830" max="2830" width="6.5703125" customWidth="1"/>
    <col min="2831" max="2831" width="7.28515625" customWidth="1"/>
    <col min="2832" max="2832" width="4.85546875" customWidth="1"/>
    <col min="2833" max="2833" width="5.85546875" customWidth="1"/>
    <col min="2834" max="2836" width="6.140625" customWidth="1"/>
    <col min="2837" max="2837" width="6.5703125" customWidth="1"/>
    <col min="2838" max="2838" width="6.7109375" customWidth="1"/>
    <col min="2839" max="2839" width="6.140625" customWidth="1"/>
    <col min="2840" max="2840" width="7.42578125" customWidth="1"/>
    <col min="2841" max="2841" width="7.140625" customWidth="1"/>
    <col min="3083" max="3083" width="6.28515625" customWidth="1"/>
    <col min="3084" max="3084" width="5.140625" customWidth="1"/>
    <col min="3085" max="3085" width="8.5703125" customWidth="1"/>
    <col min="3086" max="3086" width="6.5703125" customWidth="1"/>
    <col min="3087" max="3087" width="7.28515625" customWidth="1"/>
    <col min="3088" max="3088" width="4.85546875" customWidth="1"/>
    <col min="3089" max="3089" width="5.85546875" customWidth="1"/>
    <col min="3090" max="3092" width="6.140625" customWidth="1"/>
    <col min="3093" max="3093" width="6.5703125" customWidth="1"/>
    <col min="3094" max="3094" width="6.7109375" customWidth="1"/>
    <col min="3095" max="3095" width="6.140625" customWidth="1"/>
    <col min="3096" max="3096" width="7.42578125" customWidth="1"/>
    <col min="3097" max="3097" width="7.140625" customWidth="1"/>
    <col min="3339" max="3339" width="6.28515625" customWidth="1"/>
    <col min="3340" max="3340" width="5.140625" customWidth="1"/>
    <col min="3341" max="3341" width="8.5703125" customWidth="1"/>
    <col min="3342" max="3342" width="6.5703125" customWidth="1"/>
    <col min="3343" max="3343" width="7.28515625" customWidth="1"/>
    <col min="3344" max="3344" width="4.85546875" customWidth="1"/>
    <col min="3345" max="3345" width="5.85546875" customWidth="1"/>
    <col min="3346" max="3348" width="6.140625" customWidth="1"/>
    <col min="3349" max="3349" width="6.5703125" customWidth="1"/>
    <col min="3350" max="3350" width="6.7109375" customWidth="1"/>
    <col min="3351" max="3351" width="6.140625" customWidth="1"/>
    <col min="3352" max="3352" width="7.42578125" customWidth="1"/>
    <col min="3353" max="3353" width="7.140625" customWidth="1"/>
    <col min="3595" max="3595" width="6.28515625" customWidth="1"/>
    <col min="3596" max="3596" width="5.140625" customWidth="1"/>
    <col min="3597" max="3597" width="8.5703125" customWidth="1"/>
    <col min="3598" max="3598" width="6.5703125" customWidth="1"/>
    <col min="3599" max="3599" width="7.28515625" customWidth="1"/>
    <col min="3600" max="3600" width="4.85546875" customWidth="1"/>
    <col min="3601" max="3601" width="5.85546875" customWidth="1"/>
    <col min="3602" max="3604" width="6.140625" customWidth="1"/>
    <col min="3605" max="3605" width="6.5703125" customWidth="1"/>
    <col min="3606" max="3606" width="6.7109375" customWidth="1"/>
    <col min="3607" max="3607" width="6.140625" customWidth="1"/>
    <col min="3608" max="3608" width="7.42578125" customWidth="1"/>
    <col min="3609" max="3609" width="7.140625" customWidth="1"/>
    <col min="3851" max="3851" width="6.28515625" customWidth="1"/>
    <col min="3852" max="3852" width="5.140625" customWidth="1"/>
    <col min="3853" max="3853" width="8.5703125" customWidth="1"/>
    <col min="3854" max="3854" width="6.5703125" customWidth="1"/>
    <col min="3855" max="3855" width="7.28515625" customWidth="1"/>
    <col min="3856" max="3856" width="4.85546875" customWidth="1"/>
    <col min="3857" max="3857" width="5.85546875" customWidth="1"/>
    <col min="3858" max="3860" width="6.140625" customWidth="1"/>
    <col min="3861" max="3861" width="6.5703125" customWidth="1"/>
    <col min="3862" max="3862" width="6.7109375" customWidth="1"/>
    <col min="3863" max="3863" width="6.140625" customWidth="1"/>
    <col min="3864" max="3864" width="7.42578125" customWidth="1"/>
    <col min="3865" max="3865" width="7.140625" customWidth="1"/>
    <col min="4107" max="4107" width="6.28515625" customWidth="1"/>
    <col min="4108" max="4108" width="5.140625" customWidth="1"/>
    <col min="4109" max="4109" width="8.5703125" customWidth="1"/>
    <col min="4110" max="4110" width="6.5703125" customWidth="1"/>
    <col min="4111" max="4111" width="7.28515625" customWidth="1"/>
    <col min="4112" max="4112" width="4.85546875" customWidth="1"/>
    <col min="4113" max="4113" width="5.85546875" customWidth="1"/>
    <col min="4114" max="4116" width="6.140625" customWidth="1"/>
    <col min="4117" max="4117" width="6.5703125" customWidth="1"/>
    <col min="4118" max="4118" width="6.7109375" customWidth="1"/>
    <col min="4119" max="4119" width="6.140625" customWidth="1"/>
    <col min="4120" max="4120" width="7.42578125" customWidth="1"/>
    <col min="4121" max="4121" width="7.140625" customWidth="1"/>
    <col min="4363" max="4363" width="6.28515625" customWidth="1"/>
    <col min="4364" max="4364" width="5.140625" customWidth="1"/>
    <col min="4365" max="4365" width="8.5703125" customWidth="1"/>
    <col min="4366" max="4366" width="6.5703125" customWidth="1"/>
    <col min="4367" max="4367" width="7.28515625" customWidth="1"/>
    <col min="4368" max="4368" width="4.85546875" customWidth="1"/>
    <col min="4369" max="4369" width="5.85546875" customWidth="1"/>
    <col min="4370" max="4372" width="6.140625" customWidth="1"/>
    <col min="4373" max="4373" width="6.5703125" customWidth="1"/>
    <col min="4374" max="4374" width="6.7109375" customWidth="1"/>
    <col min="4375" max="4375" width="6.140625" customWidth="1"/>
    <col min="4376" max="4376" width="7.42578125" customWidth="1"/>
    <col min="4377" max="4377" width="7.140625" customWidth="1"/>
    <col min="4619" max="4619" width="6.28515625" customWidth="1"/>
    <col min="4620" max="4620" width="5.140625" customWidth="1"/>
    <col min="4621" max="4621" width="8.5703125" customWidth="1"/>
    <col min="4622" max="4622" width="6.5703125" customWidth="1"/>
    <col min="4623" max="4623" width="7.28515625" customWidth="1"/>
    <col min="4624" max="4624" width="4.85546875" customWidth="1"/>
    <col min="4625" max="4625" width="5.85546875" customWidth="1"/>
    <col min="4626" max="4628" width="6.140625" customWidth="1"/>
    <col min="4629" max="4629" width="6.5703125" customWidth="1"/>
    <col min="4630" max="4630" width="6.7109375" customWidth="1"/>
    <col min="4631" max="4631" width="6.140625" customWidth="1"/>
    <col min="4632" max="4632" width="7.42578125" customWidth="1"/>
    <col min="4633" max="4633" width="7.140625" customWidth="1"/>
    <col min="4875" max="4875" width="6.28515625" customWidth="1"/>
    <col min="4876" max="4876" width="5.140625" customWidth="1"/>
    <col min="4877" max="4877" width="8.5703125" customWidth="1"/>
    <col min="4878" max="4878" width="6.5703125" customWidth="1"/>
    <col min="4879" max="4879" width="7.28515625" customWidth="1"/>
    <col min="4880" max="4880" width="4.85546875" customWidth="1"/>
    <col min="4881" max="4881" width="5.85546875" customWidth="1"/>
    <col min="4882" max="4884" width="6.140625" customWidth="1"/>
    <col min="4885" max="4885" width="6.5703125" customWidth="1"/>
    <col min="4886" max="4886" width="6.7109375" customWidth="1"/>
    <col min="4887" max="4887" width="6.140625" customWidth="1"/>
    <col min="4888" max="4888" width="7.42578125" customWidth="1"/>
    <col min="4889" max="4889" width="7.140625" customWidth="1"/>
    <col min="5131" max="5131" width="6.28515625" customWidth="1"/>
    <col min="5132" max="5132" width="5.140625" customWidth="1"/>
    <col min="5133" max="5133" width="8.5703125" customWidth="1"/>
    <col min="5134" max="5134" width="6.5703125" customWidth="1"/>
    <col min="5135" max="5135" width="7.28515625" customWidth="1"/>
    <col min="5136" max="5136" width="4.85546875" customWidth="1"/>
    <col min="5137" max="5137" width="5.85546875" customWidth="1"/>
    <col min="5138" max="5140" width="6.140625" customWidth="1"/>
    <col min="5141" max="5141" width="6.5703125" customWidth="1"/>
    <col min="5142" max="5142" width="6.7109375" customWidth="1"/>
    <col min="5143" max="5143" width="6.140625" customWidth="1"/>
    <col min="5144" max="5144" width="7.42578125" customWidth="1"/>
    <col min="5145" max="5145" width="7.140625" customWidth="1"/>
    <col min="5387" max="5387" width="6.28515625" customWidth="1"/>
    <col min="5388" max="5388" width="5.140625" customWidth="1"/>
    <col min="5389" max="5389" width="8.5703125" customWidth="1"/>
    <col min="5390" max="5390" width="6.5703125" customWidth="1"/>
    <col min="5391" max="5391" width="7.28515625" customWidth="1"/>
    <col min="5392" max="5392" width="4.85546875" customWidth="1"/>
    <col min="5393" max="5393" width="5.85546875" customWidth="1"/>
    <col min="5394" max="5396" width="6.140625" customWidth="1"/>
    <col min="5397" max="5397" width="6.5703125" customWidth="1"/>
    <col min="5398" max="5398" width="6.7109375" customWidth="1"/>
    <col min="5399" max="5399" width="6.140625" customWidth="1"/>
    <col min="5400" max="5400" width="7.42578125" customWidth="1"/>
    <col min="5401" max="5401" width="7.140625" customWidth="1"/>
    <col min="5643" max="5643" width="6.28515625" customWidth="1"/>
    <col min="5644" max="5644" width="5.140625" customWidth="1"/>
    <col min="5645" max="5645" width="8.5703125" customWidth="1"/>
    <col min="5646" max="5646" width="6.5703125" customWidth="1"/>
    <col min="5647" max="5647" width="7.28515625" customWidth="1"/>
    <col min="5648" max="5648" width="4.85546875" customWidth="1"/>
    <col min="5649" max="5649" width="5.85546875" customWidth="1"/>
    <col min="5650" max="5652" width="6.140625" customWidth="1"/>
    <col min="5653" max="5653" width="6.5703125" customWidth="1"/>
    <col min="5654" max="5654" width="6.7109375" customWidth="1"/>
    <col min="5655" max="5655" width="6.140625" customWidth="1"/>
    <col min="5656" max="5656" width="7.42578125" customWidth="1"/>
    <col min="5657" max="5657" width="7.140625" customWidth="1"/>
    <col min="5899" max="5899" width="6.28515625" customWidth="1"/>
    <col min="5900" max="5900" width="5.140625" customWidth="1"/>
    <col min="5901" max="5901" width="8.5703125" customWidth="1"/>
    <col min="5902" max="5902" width="6.5703125" customWidth="1"/>
    <col min="5903" max="5903" width="7.28515625" customWidth="1"/>
    <col min="5904" max="5904" width="4.85546875" customWidth="1"/>
    <col min="5905" max="5905" width="5.85546875" customWidth="1"/>
    <col min="5906" max="5908" width="6.140625" customWidth="1"/>
    <col min="5909" max="5909" width="6.5703125" customWidth="1"/>
    <col min="5910" max="5910" width="6.7109375" customWidth="1"/>
    <col min="5911" max="5911" width="6.140625" customWidth="1"/>
    <col min="5912" max="5912" width="7.42578125" customWidth="1"/>
    <col min="5913" max="5913" width="7.140625" customWidth="1"/>
    <col min="6155" max="6155" width="6.28515625" customWidth="1"/>
    <col min="6156" max="6156" width="5.140625" customWidth="1"/>
    <col min="6157" max="6157" width="8.5703125" customWidth="1"/>
    <col min="6158" max="6158" width="6.5703125" customWidth="1"/>
    <col min="6159" max="6159" width="7.28515625" customWidth="1"/>
    <col min="6160" max="6160" width="4.85546875" customWidth="1"/>
    <col min="6161" max="6161" width="5.85546875" customWidth="1"/>
    <col min="6162" max="6164" width="6.140625" customWidth="1"/>
    <col min="6165" max="6165" width="6.5703125" customWidth="1"/>
    <col min="6166" max="6166" width="6.7109375" customWidth="1"/>
    <col min="6167" max="6167" width="6.140625" customWidth="1"/>
    <col min="6168" max="6168" width="7.42578125" customWidth="1"/>
    <col min="6169" max="6169" width="7.140625" customWidth="1"/>
    <col min="6411" max="6411" width="6.28515625" customWidth="1"/>
    <col min="6412" max="6412" width="5.140625" customWidth="1"/>
    <col min="6413" max="6413" width="8.5703125" customWidth="1"/>
    <col min="6414" max="6414" width="6.5703125" customWidth="1"/>
    <col min="6415" max="6415" width="7.28515625" customWidth="1"/>
    <col min="6416" max="6416" width="4.85546875" customWidth="1"/>
    <col min="6417" max="6417" width="5.85546875" customWidth="1"/>
    <col min="6418" max="6420" width="6.140625" customWidth="1"/>
    <col min="6421" max="6421" width="6.5703125" customWidth="1"/>
    <col min="6422" max="6422" width="6.7109375" customWidth="1"/>
    <col min="6423" max="6423" width="6.140625" customWidth="1"/>
    <col min="6424" max="6424" width="7.42578125" customWidth="1"/>
    <col min="6425" max="6425" width="7.140625" customWidth="1"/>
    <col min="6667" max="6667" width="6.28515625" customWidth="1"/>
    <col min="6668" max="6668" width="5.140625" customWidth="1"/>
    <col min="6669" max="6669" width="8.5703125" customWidth="1"/>
    <col min="6670" max="6670" width="6.5703125" customWidth="1"/>
    <col min="6671" max="6671" width="7.28515625" customWidth="1"/>
    <col min="6672" max="6672" width="4.85546875" customWidth="1"/>
    <col min="6673" max="6673" width="5.85546875" customWidth="1"/>
    <col min="6674" max="6676" width="6.140625" customWidth="1"/>
    <col min="6677" max="6677" width="6.5703125" customWidth="1"/>
    <col min="6678" max="6678" width="6.7109375" customWidth="1"/>
    <col min="6679" max="6679" width="6.140625" customWidth="1"/>
    <col min="6680" max="6680" width="7.42578125" customWidth="1"/>
    <col min="6681" max="6681" width="7.140625" customWidth="1"/>
    <col min="6923" max="6923" width="6.28515625" customWidth="1"/>
    <col min="6924" max="6924" width="5.140625" customWidth="1"/>
    <col min="6925" max="6925" width="8.5703125" customWidth="1"/>
    <col min="6926" max="6926" width="6.5703125" customWidth="1"/>
    <col min="6927" max="6927" width="7.28515625" customWidth="1"/>
    <col min="6928" max="6928" width="4.85546875" customWidth="1"/>
    <col min="6929" max="6929" width="5.85546875" customWidth="1"/>
    <col min="6930" max="6932" width="6.140625" customWidth="1"/>
    <col min="6933" max="6933" width="6.5703125" customWidth="1"/>
    <col min="6934" max="6934" width="6.7109375" customWidth="1"/>
    <col min="6935" max="6935" width="6.140625" customWidth="1"/>
    <col min="6936" max="6936" width="7.42578125" customWidth="1"/>
    <col min="6937" max="6937" width="7.140625" customWidth="1"/>
    <col min="7179" max="7179" width="6.28515625" customWidth="1"/>
    <col min="7180" max="7180" width="5.140625" customWidth="1"/>
    <col min="7181" max="7181" width="8.5703125" customWidth="1"/>
    <col min="7182" max="7182" width="6.5703125" customWidth="1"/>
    <col min="7183" max="7183" width="7.28515625" customWidth="1"/>
    <col min="7184" max="7184" width="4.85546875" customWidth="1"/>
    <col min="7185" max="7185" width="5.85546875" customWidth="1"/>
    <col min="7186" max="7188" width="6.140625" customWidth="1"/>
    <col min="7189" max="7189" width="6.5703125" customWidth="1"/>
    <col min="7190" max="7190" width="6.7109375" customWidth="1"/>
    <col min="7191" max="7191" width="6.140625" customWidth="1"/>
    <col min="7192" max="7192" width="7.42578125" customWidth="1"/>
    <col min="7193" max="7193" width="7.140625" customWidth="1"/>
    <col min="7435" max="7435" width="6.28515625" customWidth="1"/>
    <col min="7436" max="7436" width="5.140625" customWidth="1"/>
    <col min="7437" max="7437" width="8.5703125" customWidth="1"/>
    <col min="7438" max="7438" width="6.5703125" customWidth="1"/>
    <col min="7439" max="7439" width="7.28515625" customWidth="1"/>
    <col min="7440" max="7440" width="4.85546875" customWidth="1"/>
    <col min="7441" max="7441" width="5.85546875" customWidth="1"/>
    <col min="7442" max="7444" width="6.140625" customWidth="1"/>
    <col min="7445" max="7445" width="6.5703125" customWidth="1"/>
    <col min="7446" max="7446" width="6.7109375" customWidth="1"/>
    <col min="7447" max="7447" width="6.140625" customWidth="1"/>
    <col min="7448" max="7448" width="7.42578125" customWidth="1"/>
    <col min="7449" max="7449" width="7.140625" customWidth="1"/>
    <col min="7691" max="7691" width="6.28515625" customWidth="1"/>
    <col min="7692" max="7692" width="5.140625" customWidth="1"/>
    <col min="7693" max="7693" width="8.5703125" customWidth="1"/>
    <col min="7694" max="7694" width="6.5703125" customWidth="1"/>
    <col min="7695" max="7695" width="7.28515625" customWidth="1"/>
    <col min="7696" max="7696" width="4.85546875" customWidth="1"/>
    <col min="7697" max="7697" width="5.85546875" customWidth="1"/>
    <col min="7698" max="7700" width="6.140625" customWidth="1"/>
    <col min="7701" max="7701" width="6.5703125" customWidth="1"/>
    <col min="7702" max="7702" width="6.7109375" customWidth="1"/>
    <col min="7703" max="7703" width="6.140625" customWidth="1"/>
    <col min="7704" max="7704" width="7.42578125" customWidth="1"/>
    <col min="7705" max="7705" width="7.140625" customWidth="1"/>
    <col min="7947" max="7947" width="6.28515625" customWidth="1"/>
    <col min="7948" max="7948" width="5.140625" customWidth="1"/>
    <col min="7949" max="7949" width="8.5703125" customWidth="1"/>
    <col min="7950" max="7950" width="6.5703125" customWidth="1"/>
    <col min="7951" max="7951" width="7.28515625" customWidth="1"/>
    <col min="7952" max="7952" width="4.85546875" customWidth="1"/>
    <col min="7953" max="7953" width="5.85546875" customWidth="1"/>
    <col min="7954" max="7956" width="6.140625" customWidth="1"/>
    <col min="7957" max="7957" width="6.5703125" customWidth="1"/>
    <col min="7958" max="7958" width="6.7109375" customWidth="1"/>
    <col min="7959" max="7959" width="6.140625" customWidth="1"/>
    <col min="7960" max="7960" width="7.42578125" customWidth="1"/>
    <col min="7961" max="7961" width="7.140625" customWidth="1"/>
    <col min="8203" max="8203" width="6.28515625" customWidth="1"/>
    <col min="8204" max="8204" width="5.140625" customWidth="1"/>
    <col min="8205" max="8205" width="8.5703125" customWidth="1"/>
    <col min="8206" max="8206" width="6.5703125" customWidth="1"/>
    <col min="8207" max="8207" width="7.28515625" customWidth="1"/>
    <col min="8208" max="8208" width="4.85546875" customWidth="1"/>
    <col min="8209" max="8209" width="5.85546875" customWidth="1"/>
    <col min="8210" max="8212" width="6.140625" customWidth="1"/>
    <col min="8213" max="8213" width="6.5703125" customWidth="1"/>
    <col min="8214" max="8214" width="6.7109375" customWidth="1"/>
    <col min="8215" max="8215" width="6.140625" customWidth="1"/>
    <col min="8216" max="8216" width="7.42578125" customWidth="1"/>
    <col min="8217" max="8217" width="7.140625" customWidth="1"/>
    <col min="8459" max="8459" width="6.28515625" customWidth="1"/>
    <col min="8460" max="8460" width="5.140625" customWidth="1"/>
    <col min="8461" max="8461" width="8.5703125" customWidth="1"/>
    <col min="8462" max="8462" width="6.5703125" customWidth="1"/>
    <col min="8463" max="8463" width="7.28515625" customWidth="1"/>
    <col min="8464" max="8464" width="4.85546875" customWidth="1"/>
    <col min="8465" max="8465" width="5.85546875" customWidth="1"/>
    <col min="8466" max="8468" width="6.140625" customWidth="1"/>
    <col min="8469" max="8469" width="6.5703125" customWidth="1"/>
    <col min="8470" max="8470" width="6.7109375" customWidth="1"/>
    <col min="8471" max="8471" width="6.140625" customWidth="1"/>
    <col min="8472" max="8472" width="7.42578125" customWidth="1"/>
    <col min="8473" max="8473" width="7.140625" customWidth="1"/>
    <col min="8715" max="8715" width="6.28515625" customWidth="1"/>
    <col min="8716" max="8716" width="5.140625" customWidth="1"/>
    <col min="8717" max="8717" width="8.5703125" customWidth="1"/>
    <col min="8718" max="8718" width="6.5703125" customWidth="1"/>
    <col min="8719" max="8719" width="7.28515625" customWidth="1"/>
    <col min="8720" max="8720" width="4.85546875" customWidth="1"/>
    <col min="8721" max="8721" width="5.85546875" customWidth="1"/>
    <col min="8722" max="8724" width="6.140625" customWidth="1"/>
    <col min="8725" max="8725" width="6.5703125" customWidth="1"/>
    <col min="8726" max="8726" width="6.7109375" customWidth="1"/>
    <col min="8727" max="8727" width="6.140625" customWidth="1"/>
    <col min="8728" max="8728" width="7.42578125" customWidth="1"/>
    <col min="8729" max="8729" width="7.140625" customWidth="1"/>
    <col min="8971" max="8971" width="6.28515625" customWidth="1"/>
    <col min="8972" max="8972" width="5.140625" customWidth="1"/>
    <col min="8973" max="8973" width="8.5703125" customWidth="1"/>
    <col min="8974" max="8974" width="6.5703125" customWidth="1"/>
    <col min="8975" max="8975" width="7.28515625" customWidth="1"/>
    <col min="8976" max="8976" width="4.85546875" customWidth="1"/>
    <col min="8977" max="8977" width="5.85546875" customWidth="1"/>
    <col min="8978" max="8980" width="6.140625" customWidth="1"/>
    <col min="8981" max="8981" width="6.5703125" customWidth="1"/>
    <col min="8982" max="8982" width="6.7109375" customWidth="1"/>
    <col min="8983" max="8983" width="6.140625" customWidth="1"/>
    <col min="8984" max="8984" width="7.42578125" customWidth="1"/>
    <col min="8985" max="8985" width="7.140625" customWidth="1"/>
    <col min="9227" max="9227" width="6.28515625" customWidth="1"/>
    <col min="9228" max="9228" width="5.140625" customWidth="1"/>
    <col min="9229" max="9229" width="8.5703125" customWidth="1"/>
    <col min="9230" max="9230" width="6.5703125" customWidth="1"/>
    <col min="9231" max="9231" width="7.28515625" customWidth="1"/>
    <col min="9232" max="9232" width="4.85546875" customWidth="1"/>
    <col min="9233" max="9233" width="5.85546875" customWidth="1"/>
    <col min="9234" max="9236" width="6.140625" customWidth="1"/>
    <col min="9237" max="9237" width="6.5703125" customWidth="1"/>
    <col min="9238" max="9238" width="6.7109375" customWidth="1"/>
    <col min="9239" max="9239" width="6.140625" customWidth="1"/>
    <col min="9240" max="9240" width="7.42578125" customWidth="1"/>
    <col min="9241" max="9241" width="7.140625" customWidth="1"/>
    <col min="9483" max="9483" width="6.28515625" customWidth="1"/>
    <col min="9484" max="9484" width="5.140625" customWidth="1"/>
    <col min="9485" max="9485" width="8.5703125" customWidth="1"/>
    <col min="9486" max="9486" width="6.5703125" customWidth="1"/>
    <col min="9487" max="9487" width="7.28515625" customWidth="1"/>
    <col min="9488" max="9488" width="4.85546875" customWidth="1"/>
    <col min="9489" max="9489" width="5.85546875" customWidth="1"/>
    <col min="9490" max="9492" width="6.140625" customWidth="1"/>
    <col min="9493" max="9493" width="6.5703125" customWidth="1"/>
    <col min="9494" max="9494" width="6.7109375" customWidth="1"/>
    <col min="9495" max="9495" width="6.140625" customWidth="1"/>
    <col min="9496" max="9496" width="7.42578125" customWidth="1"/>
    <col min="9497" max="9497" width="7.140625" customWidth="1"/>
    <col min="9739" max="9739" width="6.28515625" customWidth="1"/>
    <col min="9740" max="9740" width="5.140625" customWidth="1"/>
    <col min="9741" max="9741" width="8.5703125" customWidth="1"/>
    <col min="9742" max="9742" width="6.5703125" customWidth="1"/>
    <col min="9743" max="9743" width="7.28515625" customWidth="1"/>
    <col min="9744" max="9744" width="4.85546875" customWidth="1"/>
    <col min="9745" max="9745" width="5.85546875" customWidth="1"/>
    <col min="9746" max="9748" width="6.140625" customWidth="1"/>
    <col min="9749" max="9749" width="6.5703125" customWidth="1"/>
    <col min="9750" max="9750" width="6.7109375" customWidth="1"/>
    <col min="9751" max="9751" width="6.140625" customWidth="1"/>
    <col min="9752" max="9752" width="7.42578125" customWidth="1"/>
    <col min="9753" max="9753" width="7.140625" customWidth="1"/>
    <col min="9995" max="9995" width="6.28515625" customWidth="1"/>
    <col min="9996" max="9996" width="5.140625" customWidth="1"/>
    <col min="9997" max="9997" width="8.5703125" customWidth="1"/>
    <col min="9998" max="9998" width="6.5703125" customWidth="1"/>
    <col min="9999" max="9999" width="7.28515625" customWidth="1"/>
    <col min="10000" max="10000" width="4.85546875" customWidth="1"/>
    <col min="10001" max="10001" width="5.85546875" customWidth="1"/>
    <col min="10002" max="10004" width="6.140625" customWidth="1"/>
    <col min="10005" max="10005" width="6.5703125" customWidth="1"/>
    <col min="10006" max="10006" width="6.7109375" customWidth="1"/>
    <col min="10007" max="10007" width="6.140625" customWidth="1"/>
    <col min="10008" max="10008" width="7.42578125" customWidth="1"/>
    <col min="10009" max="10009" width="7.140625" customWidth="1"/>
    <col min="10251" max="10251" width="6.28515625" customWidth="1"/>
    <col min="10252" max="10252" width="5.140625" customWidth="1"/>
    <col min="10253" max="10253" width="8.5703125" customWidth="1"/>
    <col min="10254" max="10254" width="6.5703125" customWidth="1"/>
    <col min="10255" max="10255" width="7.28515625" customWidth="1"/>
    <col min="10256" max="10256" width="4.85546875" customWidth="1"/>
    <col min="10257" max="10257" width="5.85546875" customWidth="1"/>
    <col min="10258" max="10260" width="6.140625" customWidth="1"/>
    <col min="10261" max="10261" width="6.5703125" customWidth="1"/>
    <col min="10262" max="10262" width="6.7109375" customWidth="1"/>
    <col min="10263" max="10263" width="6.140625" customWidth="1"/>
    <col min="10264" max="10264" width="7.42578125" customWidth="1"/>
    <col min="10265" max="10265" width="7.140625" customWidth="1"/>
    <col min="10507" max="10507" width="6.28515625" customWidth="1"/>
    <col min="10508" max="10508" width="5.140625" customWidth="1"/>
    <col min="10509" max="10509" width="8.5703125" customWidth="1"/>
    <col min="10510" max="10510" width="6.5703125" customWidth="1"/>
    <col min="10511" max="10511" width="7.28515625" customWidth="1"/>
    <col min="10512" max="10512" width="4.85546875" customWidth="1"/>
    <col min="10513" max="10513" width="5.85546875" customWidth="1"/>
    <col min="10514" max="10516" width="6.140625" customWidth="1"/>
    <col min="10517" max="10517" width="6.5703125" customWidth="1"/>
    <col min="10518" max="10518" width="6.7109375" customWidth="1"/>
    <col min="10519" max="10519" width="6.140625" customWidth="1"/>
    <col min="10520" max="10520" width="7.42578125" customWidth="1"/>
    <col min="10521" max="10521" width="7.140625" customWidth="1"/>
    <col min="10763" max="10763" width="6.28515625" customWidth="1"/>
    <col min="10764" max="10764" width="5.140625" customWidth="1"/>
    <col min="10765" max="10765" width="8.5703125" customWidth="1"/>
    <col min="10766" max="10766" width="6.5703125" customWidth="1"/>
    <col min="10767" max="10767" width="7.28515625" customWidth="1"/>
    <col min="10768" max="10768" width="4.85546875" customWidth="1"/>
    <col min="10769" max="10769" width="5.85546875" customWidth="1"/>
    <col min="10770" max="10772" width="6.140625" customWidth="1"/>
    <col min="10773" max="10773" width="6.5703125" customWidth="1"/>
    <col min="10774" max="10774" width="6.7109375" customWidth="1"/>
    <col min="10775" max="10775" width="6.140625" customWidth="1"/>
    <col min="10776" max="10776" width="7.42578125" customWidth="1"/>
    <col min="10777" max="10777" width="7.140625" customWidth="1"/>
    <col min="11019" max="11019" width="6.28515625" customWidth="1"/>
    <col min="11020" max="11020" width="5.140625" customWidth="1"/>
    <col min="11021" max="11021" width="8.5703125" customWidth="1"/>
    <col min="11022" max="11022" width="6.5703125" customWidth="1"/>
    <col min="11023" max="11023" width="7.28515625" customWidth="1"/>
    <col min="11024" max="11024" width="4.85546875" customWidth="1"/>
    <col min="11025" max="11025" width="5.85546875" customWidth="1"/>
    <col min="11026" max="11028" width="6.140625" customWidth="1"/>
    <col min="11029" max="11029" width="6.5703125" customWidth="1"/>
    <col min="11030" max="11030" width="6.7109375" customWidth="1"/>
    <col min="11031" max="11031" width="6.140625" customWidth="1"/>
    <col min="11032" max="11032" width="7.42578125" customWidth="1"/>
    <col min="11033" max="11033" width="7.140625" customWidth="1"/>
    <col min="11275" max="11275" width="6.28515625" customWidth="1"/>
    <col min="11276" max="11276" width="5.140625" customWidth="1"/>
    <col min="11277" max="11277" width="8.5703125" customWidth="1"/>
    <col min="11278" max="11278" width="6.5703125" customWidth="1"/>
    <col min="11279" max="11279" width="7.28515625" customWidth="1"/>
    <col min="11280" max="11280" width="4.85546875" customWidth="1"/>
    <col min="11281" max="11281" width="5.85546875" customWidth="1"/>
    <col min="11282" max="11284" width="6.140625" customWidth="1"/>
    <col min="11285" max="11285" width="6.5703125" customWidth="1"/>
    <col min="11286" max="11286" width="6.7109375" customWidth="1"/>
    <col min="11287" max="11287" width="6.140625" customWidth="1"/>
    <col min="11288" max="11288" width="7.42578125" customWidth="1"/>
    <col min="11289" max="11289" width="7.140625" customWidth="1"/>
    <col min="11531" max="11531" width="6.28515625" customWidth="1"/>
    <col min="11532" max="11532" width="5.140625" customWidth="1"/>
    <col min="11533" max="11533" width="8.5703125" customWidth="1"/>
    <col min="11534" max="11534" width="6.5703125" customWidth="1"/>
    <col min="11535" max="11535" width="7.28515625" customWidth="1"/>
    <col min="11536" max="11536" width="4.85546875" customWidth="1"/>
    <col min="11537" max="11537" width="5.85546875" customWidth="1"/>
    <col min="11538" max="11540" width="6.140625" customWidth="1"/>
    <col min="11541" max="11541" width="6.5703125" customWidth="1"/>
    <col min="11542" max="11542" width="6.7109375" customWidth="1"/>
    <col min="11543" max="11543" width="6.140625" customWidth="1"/>
    <col min="11544" max="11544" width="7.42578125" customWidth="1"/>
    <col min="11545" max="11545" width="7.140625" customWidth="1"/>
    <col min="11787" max="11787" width="6.28515625" customWidth="1"/>
    <col min="11788" max="11788" width="5.140625" customWidth="1"/>
    <col min="11789" max="11789" width="8.5703125" customWidth="1"/>
    <col min="11790" max="11790" width="6.5703125" customWidth="1"/>
    <col min="11791" max="11791" width="7.28515625" customWidth="1"/>
    <col min="11792" max="11792" width="4.85546875" customWidth="1"/>
    <col min="11793" max="11793" width="5.85546875" customWidth="1"/>
    <col min="11794" max="11796" width="6.140625" customWidth="1"/>
    <col min="11797" max="11797" width="6.5703125" customWidth="1"/>
    <col min="11798" max="11798" width="6.7109375" customWidth="1"/>
    <col min="11799" max="11799" width="6.140625" customWidth="1"/>
    <col min="11800" max="11800" width="7.42578125" customWidth="1"/>
    <col min="11801" max="11801" width="7.140625" customWidth="1"/>
    <col min="12043" max="12043" width="6.28515625" customWidth="1"/>
    <col min="12044" max="12044" width="5.140625" customWidth="1"/>
    <col min="12045" max="12045" width="8.5703125" customWidth="1"/>
    <col min="12046" max="12046" width="6.5703125" customWidth="1"/>
    <col min="12047" max="12047" width="7.28515625" customWidth="1"/>
    <col min="12048" max="12048" width="4.85546875" customWidth="1"/>
    <col min="12049" max="12049" width="5.85546875" customWidth="1"/>
    <col min="12050" max="12052" width="6.140625" customWidth="1"/>
    <col min="12053" max="12053" width="6.5703125" customWidth="1"/>
    <col min="12054" max="12054" width="6.7109375" customWidth="1"/>
    <col min="12055" max="12055" width="6.140625" customWidth="1"/>
    <col min="12056" max="12056" width="7.42578125" customWidth="1"/>
    <col min="12057" max="12057" width="7.140625" customWidth="1"/>
    <col min="12299" max="12299" width="6.28515625" customWidth="1"/>
    <col min="12300" max="12300" width="5.140625" customWidth="1"/>
    <col min="12301" max="12301" width="8.5703125" customWidth="1"/>
    <col min="12302" max="12302" width="6.5703125" customWidth="1"/>
    <col min="12303" max="12303" width="7.28515625" customWidth="1"/>
    <col min="12304" max="12304" width="4.85546875" customWidth="1"/>
    <col min="12305" max="12305" width="5.85546875" customWidth="1"/>
    <col min="12306" max="12308" width="6.140625" customWidth="1"/>
    <col min="12309" max="12309" width="6.5703125" customWidth="1"/>
    <col min="12310" max="12310" width="6.7109375" customWidth="1"/>
    <col min="12311" max="12311" width="6.140625" customWidth="1"/>
    <col min="12312" max="12312" width="7.42578125" customWidth="1"/>
    <col min="12313" max="12313" width="7.140625" customWidth="1"/>
    <col min="12555" max="12555" width="6.28515625" customWidth="1"/>
    <col min="12556" max="12556" width="5.140625" customWidth="1"/>
    <col min="12557" max="12557" width="8.5703125" customWidth="1"/>
    <col min="12558" max="12558" width="6.5703125" customWidth="1"/>
    <col min="12559" max="12559" width="7.28515625" customWidth="1"/>
    <col min="12560" max="12560" width="4.85546875" customWidth="1"/>
    <col min="12561" max="12561" width="5.85546875" customWidth="1"/>
    <col min="12562" max="12564" width="6.140625" customWidth="1"/>
    <col min="12565" max="12565" width="6.5703125" customWidth="1"/>
    <col min="12566" max="12566" width="6.7109375" customWidth="1"/>
    <col min="12567" max="12567" width="6.140625" customWidth="1"/>
    <col min="12568" max="12568" width="7.42578125" customWidth="1"/>
    <col min="12569" max="12569" width="7.140625" customWidth="1"/>
    <col min="12811" max="12811" width="6.28515625" customWidth="1"/>
    <col min="12812" max="12812" width="5.140625" customWidth="1"/>
    <col min="12813" max="12813" width="8.5703125" customWidth="1"/>
    <col min="12814" max="12814" width="6.5703125" customWidth="1"/>
    <col min="12815" max="12815" width="7.28515625" customWidth="1"/>
    <col min="12816" max="12816" width="4.85546875" customWidth="1"/>
    <col min="12817" max="12817" width="5.85546875" customWidth="1"/>
    <col min="12818" max="12820" width="6.140625" customWidth="1"/>
    <col min="12821" max="12821" width="6.5703125" customWidth="1"/>
    <col min="12822" max="12822" width="6.7109375" customWidth="1"/>
    <col min="12823" max="12823" width="6.140625" customWidth="1"/>
    <col min="12824" max="12824" width="7.42578125" customWidth="1"/>
    <col min="12825" max="12825" width="7.140625" customWidth="1"/>
    <col min="13067" max="13067" width="6.28515625" customWidth="1"/>
    <col min="13068" max="13068" width="5.140625" customWidth="1"/>
    <col min="13069" max="13069" width="8.5703125" customWidth="1"/>
    <col min="13070" max="13070" width="6.5703125" customWidth="1"/>
    <col min="13071" max="13071" width="7.28515625" customWidth="1"/>
    <col min="13072" max="13072" width="4.85546875" customWidth="1"/>
    <col min="13073" max="13073" width="5.85546875" customWidth="1"/>
    <col min="13074" max="13076" width="6.140625" customWidth="1"/>
    <col min="13077" max="13077" width="6.5703125" customWidth="1"/>
    <col min="13078" max="13078" width="6.7109375" customWidth="1"/>
    <col min="13079" max="13079" width="6.140625" customWidth="1"/>
    <col min="13080" max="13080" width="7.42578125" customWidth="1"/>
    <col min="13081" max="13081" width="7.140625" customWidth="1"/>
    <col min="13323" max="13323" width="6.28515625" customWidth="1"/>
    <col min="13324" max="13324" width="5.140625" customWidth="1"/>
    <col min="13325" max="13325" width="8.5703125" customWidth="1"/>
    <col min="13326" max="13326" width="6.5703125" customWidth="1"/>
    <col min="13327" max="13327" width="7.28515625" customWidth="1"/>
    <col min="13328" max="13328" width="4.85546875" customWidth="1"/>
    <col min="13329" max="13329" width="5.85546875" customWidth="1"/>
    <col min="13330" max="13332" width="6.140625" customWidth="1"/>
    <col min="13333" max="13333" width="6.5703125" customWidth="1"/>
    <col min="13334" max="13334" width="6.7109375" customWidth="1"/>
    <col min="13335" max="13335" width="6.140625" customWidth="1"/>
    <col min="13336" max="13336" width="7.42578125" customWidth="1"/>
    <col min="13337" max="13337" width="7.140625" customWidth="1"/>
    <col min="13579" max="13579" width="6.28515625" customWidth="1"/>
    <col min="13580" max="13580" width="5.140625" customWidth="1"/>
    <col min="13581" max="13581" width="8.5703125" customWidth="1"/>
    <col min="13582" max="13582" width="6.5703125" customWidth="1"/>
    <col min="13583" max="13583" width="7.28515625" customWidth="1"/>
    <col min="13584" max="13584" width="4.85546875" customWidth="1"/>
    <col min="13585" max="13585" width="5.85546875" customWidth="1"/>
    <col min="13586" max="13588" width="6.140625" customWidth="1"/>
    <col min="13589" max="13589" width="6.5703125" customWidth="1"/>
    <col min="13590" max="13590" width="6.7109375" customWidth="1"/>
    <col min="13591" max="13591" width="6.140625" customWidth="1"/>
    <col min="13592" max="13592" width="7.42578125" customWidth="1"/>
    <col min="13593" max="13593" width="7.140625" customWidth="1"/>
    <col min="13835" max="13835" width="6.28515625" customWidth="1"/>
    <col min="13836" max="13836" width="5.140625" customWidth="1"/>
    <col min="13837" max="13837" width="8.5703125" customWidth="1"/>
    <col min="13838" max="13838" width="6.5703125" customWidth="1"/>
    <col min="13839" max="13839" width="7.28515625" customWidth="1"/>
    <col min="13840" max="13840" width="4.85546875" customWidth="1"/>
    <col min="13841" max="13841" width="5.85546875" customWidth="1"/>
    <col min="13842" max="13844" width="6.140625" customWidth="1"/>
    <col min="13845" max="13845" width="6.5703125" customWidth="1"/>
    <col min="13846" max="13846" width="6.7109375" customWidth="1"/>
    <col min="13847" max="13847" width="6.140625" customWidth="1"/>
    <col min="13848" max="13848" width="7.42578125" customWidth="1"/>
    <col min="13849" max="13849" width="7.140625" customWidth="1"/>
    <col min="14091" max="14091" width="6.28515625" customWidth="1"/>
    <col min="14092" max="14092" width="5.140625" customWidth="1"/>
    <col min="14093" max="14093" width="8.5703125" customWidth="1"/>
    <col min="14094" max="14094" width="6.5703125" customWidth="1"/>
    <col min="14095" max="14095" width="7.28515625" customWidth="1"/>
    <col min="14096" max="14096" width="4.85546875" customWidth="1"/>
    <col min="14097" max="14097" width="5.85546875" customWidth="1"/>
    <col min="14098" max="14100" width="6.140625" customWidth="1"/>
    <col min="14101" max="14101" width="6.5703125" customWidth="1"/>
    <col min="14102" max="14102" width="6.7109375" customWidth="1"/>
    <col min="14103" max="14103" width="6.140625" customWidth="1"/>
    <col min="14104" max="14104" width="7.42578125" customWidth="1"/>
    <col min="14105" max="14105" width="7.140625" customWidth="1"/>
    <col min="14347" max="14347" width="6.28515625" customWidth="1"/>
    <col min="14348" max="14348" width="5.140625" customWidth="1"/>
    <col min="14349" max="14349" width="8.5703125" customWidth="1"/>
    <col min="14350" max="14350" width="6.5703125" customWidth="1"/>
    <col min="14351" max="14351" width="7.28515625" customWidth="1"/>
    <col min="14352" max="14352" width="4.85546875" customWidth="1"/>
    <col min="14353" max="14353" width="5.85546875" customWidth="1"/>
    <col min="14354" max="14356" width="6.140625" customWidth="1"/>
    <col min="14357" max="14357" width="6.5703125" customWidth="1"/>
    <col min="14358" max="14358" width="6.7109375" customWidth="1"/>
    <col min="14359" max="14359" width="6.140625" customWidth="1"/>
    <col min="14360" max="14360" width="7.42578125" customWidth="1"/>
    <col min="14361" max="14361" width="7.140625" customWidth="1"/>
    <col min="14603" max="14603" width="6.28515625" customWidth="1"/>
    <col min="14604" max="14604" width="5.140625" customWidth="1"/>
    <col min="14605" max="14605" width="8.5703125" customWidth="1"/>
    <col min="14606" max="14606" width="6.5703125" customWidth="1"/>
    <col min="14607" max="14607" width="7.28515625" customWidth="1"/>
    <col min="14608" max="14608" width="4.85546875" customWidth="1"/>
    <col min="14609" max="14609" width="5.85546875" customWidth="1"/>
    <col min="14610" max="14612" width="6.140625" customWidth="1"/>
    <col min="14613" max="14613" width="6.5703125" customWidth="1"/>
    <col min="14614" max="14614" width="6.7109375" customWidth="1"/>
    <col min="14615" max="14615" width="6.140625" customWidth="1"/>
    <col min="14616" max="14616" width="7.42578125" customWidth="1"/>
    <col min="14617" max="14617" width="7.140625" customWidth="1"/>
    <col min="14859" max="14859" width="6.28515625" customWidth="1"/>
    <col min="14860" max="14860" width="5.140625" customWidth="1"/>
    <col min="14861" max="14861" width="8.5703125" customWidth="1"/>
    <col min="14862" max="14862" width="6.5703125" customWidth="1"/>
    <col min="14863" max="14863" width="7.28515625" customWidth="1"/>
    <col min="14864" max="14864" width="4.85546875" customWidth="1"/>
    <col min="14865" max="14865" width="5.85546875" customWidth="1"/>
    <col min="14866" max="14868" width="6.140625" customWidth="1"/>
    <col min="14869" max="14869" width="6.5703125" customWidth="1"/>
    <col min="14870" max="14870" width="6.7109375" customWidth="1"/>
    <col min="14871" max="14871" width="6.140625" customWidth="1"/>
    <col min="14872" max="14872" width="7.42578125" customWidth="1"/>
    <col min="14873" max="14873" width="7.140625" customWidth="1"/>
    <col min="15115" max="15115" width="6.28515625" customWidth="1"/>
    <col min="15116" max="15116" width="5.140625" customWidth="1"/>
    <col min="15117" max="15117" width="8.5703125" customWidth="1"/>
    <col min="15118" max="15118" width="6.5703125" customWidth="1"/>
    <col min="15119" max="15119" width="7.28515625" customWidth="1"/>
    <col min="15120" max="15120" width="4.85546875" customWidth="1"/>
    <col min="15121" max="15121" width="5.85546875" customWidth="1"/>
    <col min="15122" max="15124" width="6.140625" customWidth="1"/>
    <col min="15125" max="15125" width="6.5703125" customWidth="1"/>
    <col min="15126" max="15126" width="6.7109375" customWidth="1"/>
    <col min="15127" max="15127" width="6.140625" customWidth="1"/>
    <col min="15128" max="15128" width="7.42578125" customWidth="1"/>
    <col min="15129" max="15129" width="7.140625" customWidth="1"/>
    <col min="15371" max="15371" width="6.28515625" customWidth="1"/>
    <col min="15372" max="15372" width="5.140625" customWidth="1"/>
    <col min="15373" max="15373" width="8.5703125" customWidth="1"/>
    <col min="15374" max="15374" width="6.5703125" customWidth="1"/>
    <col min="15375" max="15375" width="7.28515625" customWidth="1"/>
    <col min="15376" max="15376" width="4.85546875" customWidth="1"/>
    <col min="15377" max="15377" width="5.85546875" customWidth="1"/>
    <col min="15378" max="15380" width="6.140625" customWidth="1"/>
    <col min="15381" max="15381" width="6.5703125" customWidth="1"/>
    <col min="15382" max="15382" width="6.7109375" customWidth="1"/>
    <col min="15383" max="15383" width="6.140625" customWidth="1"/>
    <col min="15384" max="15384" width="7.42578125" customWidth="1"/>
    <col min="15385" max="15385" width="7.140625" customWidth="1"/>
    <col min="15627" max="15627" width="6.28515625" customWidth="1"/>
    <col min="15628" max="15628" width="5.140625" customWidth="1"/>
    <col min="15629" max="15629" width="8.5703125" customWidth="1"/>
    <col min="15630" max="15630" width="6.5703125" customWidth="1"/>
    <col min="15631" max="15631" width="7.28515625" customWidth="1"/>
    <col min="15632" max="15632" width="4.85546875" customWidth="1"/>
    <col min="15633" max="15633" width="5.85546875" customWidth="1"/>
    <col min="15634" max="15636" width="6.140625" customWidth="1"/>
    <col min="15637" max="15637" width="6.5703125" customWidth="1"/>
    <col min="15638" max="15638" width="6.7109375" customWidth="1"/>
    <col min="15639" max="15639" width="6.140625" customWidth="1"/>
    <col min="15640" max="15640" width="7.42578125" customWidth="1"/>
    <col min="15641" max="15641" width="7.140625" customWidth="1"/>
    <col min="15883" max="15883" width="6.28515625" customWidth="1"/>
    <col min="15884" max="15884" width="5.140625" customWidth="1"/>
    <col min="15885" max="15885" width="8.5703125" customWidth="1"/>
    <col min="15886" max="15886" width="6.5703125" customWidth="1"/>
    <col min="15887" max="15887" width="7.28515625" customWidth="1"/>
    <col min="15888" max="15888" width="4.85546875" customWidth="1"/>
    <col min="15889" max="15889" width="5.85546875" customWidth="1"/>
    <col min="15890" max="15892" width="6.140625" customWidth="1"/>
    <col min="15893" max="15893" width="6.5703125" customWidth="1"/>
    <col min="15894" max="15894" width="6.7109375" customWidth="1"/>
    <col min="15895" max="15895" width="6.140625" customWidth="1"/>
    <col min="15896" max="15896" width="7.42578125" customWidth="1"/>
    <col min="15897" max="15897" width="7.140625" customWidth="1"/>
    <col min="16139" max="16139" width="6.28515625" customWidth="1"/>
    <col min="16140" max="16140" width="5.140625" customWidth="1"/>
    <col min="16141" max="16141" width="8.5703125" customWidth="1"/>
    <col min="16142" max="16142" width="6.5703125" customWidth="1"/>
    <col min="16143" max="16143" width="7.28515625" customWidth="1"/>
    <col min="16144" max="16144" width="4.85546875" customWidth="1"/>
    <col min="16145" max="16145" width="5.85546875" customWidth="1"/>
    <col min="16146" max="16148" width="6.140625" customWidth="1"/>
    <col min="16149" max="16149" width="6.5703125" customWidth="1"/>
    <col min="16150" max="16150" width="6.7109375" customWidth="1"/>
    <col min="16151" max="16151" width="6.140625" customWidth="1"/>
    <col min="16152" max="16152" width="7.42578125" customWidth="1"/>
    <col min="16153" max="16153" width="7.140625" customWidth="1"/>
  </cols>
  <sheetData>
    <row r="1" spans="2:35" ht="38.25" customHeight="1" x14ac:dyDescent="0.25">
      <c r="I1" s="254" t="s">
        <v>162</v>
      </c>
      <c r="J1" s="254"/>
      <c r="K1" s="254"/>
      <c r="L1" s="254"/>
      <c r="M1" s="254"/>
      <c r="N1" s="254"/>
      <c r="O1" s="254"/>
      <c r="P1" s="254"/>
      <c r="Q1" s="254"/>
      <c r="R1" s="254"/>
      <c r="Y1" s="253" t="str">
        <f>"Vyúčtování pracovní cesty a zprávu o pracovní cestě je nutné odevzdat nejpozději do " &amp;TEXT(List1!$AC$1,"dd.mm.rrrr")&amp;"."</f>
        <v>Vyúčtování pracovní cesty a zprávu o pracovní cestě je nutné odevzdat nejpozději do 15.09.2023.</v>
      </c>
      <c r="Z1" s="253"/>
      <c r="AA1" s="253"/>
      <c r="AB1" s="253"/>
      <c r="AC1" s="131"/>
      <c r="AD1" s="132"/>
      <c r="AE1" s="132"/>
      <c r="AF1" s="132"/>
      <c r="AG1" s="132"/>
    </row>
    <row r="2" spans="2:35" ht="22.5" customHeight="1" x14ac:dyDescent="0.25">
      <c r="I2" s="255">
        <f>Příkaz!F4</f>
        <v>0</v>
      </c>
      <c r="J2" s="256"/>
      <c r="K2" s="256"/>
      <c r="L2" s="256"/>
      <c r="M2" s="256"/>
      <c r="N2" s="256"/>
      <c r="O2" s="256"/>
      <c r="P2" s="256"/>
      <c r="Q2" s="256"/>
      <c r="R2" s="257"/>
      <c r="Y2" s="253"/>
      <c r="Z2" s="253"/>
      <c r="AA2" s="253"/>
      <c r="AB2" s="253"/>
      <c r="AC2"/>
    </row>
    <row r="3" spans="2:35" ht="22.5" customHeight="1" x14ac:dyDescent="0.25">
      <c r="I3" s="258" t="s">
        <v>153</v>
      </c>
      <c r="J3" s="258"/>
      <c r="K3" s="258"/>
      <c r="L3" s="258"/>
      <c r="M3" s="258"/>
      <c r="N3" s="258"/>
      <c r="O3" s="258"/>
      <c r="P3" s="258"/>
      <c r="Q3" s="258"/>
      <c r="R3" s="258"/>
      <c r="AB3"/>
      <c r="AC3"/>
    </row>
    <row r="4" spans="2:35" ht="21" customHeight="1" x14ac:dyDescent="0.25">
      <c r="B4" s="247" t="s">
        <v>143</v>
      </c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119"/>
      <c r="T4" s="34"/>
      <c r="U4" s="34"/>
      <c r="V4" s="34"/>
      <c r="W4" s="34"/>
      <c r="X4" s="34"/>
      <c r="AB4"/>
      <c r="AC4"/>
    </row>
    <row r="5" spans="2:35" ht="39.75" customHeight="1" x14ac:dyDescent="0.25">
      <c r="B5" s="248" t="s">
        <v>2</v>
      </c>
      <c r="C5" s="7"/>
      <c r="D5" s="249" t="s">
        <v>163</v>
      </c>
      <c r="E5" s="249"/>
      <c r="F5" s="8"/>
      <c r="G5" s="250" t="s">
        <v>3</v>
      </c>
      <c r="H5" s="250" t="s">
        <v>61</v>
      </c>
      <c r="I5" s="252" t="s">
        <v>39</v>
      </c>
      <c r="J5" s="32" t="s">
        <v>4</v>
      </c>
      <c r="K5" s="118" t="s">
        <v>5</v>
      </c>
      <c r="L5" s="118" t="s">
        <v>6</v>
      </c>
      <c r="M5" s="118" t="s">
        <v>7</v>
      </c>
      <c r="N5" s="39" t="s">
        <v>8</v>
      </c>
      <c r="O5" s="39"/>
      <c r="P5" s="39"/>
      <c r="Q5" s="39"/>
      <c r="R5" s="39" t="s">
        <v>9</v>
      </c>
      <c r="S5" s="2"/>
      <c r="T5" s="42"/>
      <c r="U5" s="42"/>
      <c r="V5" s="42"/>
      <c r="W5" s="42"/>
      <c r="X5" s="42"/>
      <c r="Z5" s="23"/>
      <c r="AA5" s="23"/>
      <c r="AB5"/>
      <c r="AC5"/>
    </row>
    <row r="6" spans="2:35" ht="19.5" customHeight="1" x14ac:dyDescent="0.25">
      <c r="B6" s="248"/>
      <c r="C6" s="9"/>
      <c r="D6" s="249"/>
      <c r="E6" s="249"/>
      <c r="F6" s="10" t="s">
        <v>10</v>
      </c>
      <c r="G6" s="250"/>
      <c r="H6" s="251"/>
      <c r="I6" s="252"/>
      <c r="J6" s="39" t="s">
        <v>11</v>
      </c>
      <c r="K6" s="11" t="s">
        <v>11</v>
      </c>
      <c r="L6" s="39" t="s">
        <v>11</v>
      </c>
      <c r="M6" s="39" t="s">
        <v>11</v>
      </c>
      <c r="N6" s="39" t="s">
        <v>11</v>
      </c>
      <c r="O6" s="39"/>
      <c r="P6" s="39"/>
      <c r="Q6" s="39"/>
      <c r="R6" s="39" t="s">
        <v>11</v>
      </c>
      <c r="S6" s="2"/>
      <c r="T6" s="43"/>
      <c r="U6" s="43"/>
      <c r="V6" s="43"/>
      <c r="W6" s="43"/>
      <c r="X6" s="43"/>
      <c r="Y6" s="88" t="s">
        <v>27</v>
      </c>
      <c r="Z6" s="89"/>
    </row>
    <row r="7" spans="2:35" ht="13.5" customHeight="1" x14ac:dyDescent="0.25">
      <c r="B7" s="207">
        <v>44928</v>
      </c>
      <c r="C7" s="28" t="s">
        <v>12</v>
      </c>
      <c r="D7" s="208" t="s">
        <v>173</v>
      </c>
      <c r="E7" s="209"/>
      <c r="F7" s="63">
        <v>0.33333333333333331</v>
      </c>
      <c r="G7" s="210" t="s">
        <v>45</v>
      </c>
      <c r="H7" s="211"/>
      <c r="I7" s="240" t="str">
        <f>IF(G7="VV",ROUND(H7*$Z$16+H7*$Z$21,2),"")</f>
        <v/>
      </c>
      <c r="J7" s="212">
        <v>220</v>
      </c>
      <c r="K7" s="243">
        <f>R28</f>
        <v>521</v>
      </c>
      <c r="L7" s="212"/>
      <c r="M7" s="212"/>
      <c r="N7" s="244">
        <f>(N(I7)+J7+IF(E25="ano",0,L7)+M7)</f>
        <v>220</v>
      </c>
      <c r="O7" s="78"/>
      <c r="P7" s="78"/>
      <c r="Q7" s="78">
        <f>VLOOKUP(P29,$AC$14:$AG$18,Q29+1,FALSE)</f>
        <v>205</v>
      </c>
      <c r="R7" s="246"/>
      <c r="S7" s="120"/>
      <c r="T7" s="182" t="str">
        <f>IF(B7="","",IF(B9="","konec","průběh"))</f>
        <v>průběh</v>
      </c>
      <c r="U7" s="241">
        <f>VLOOKUP(IF(B7="",0,(IF(B7=B5,1000,100)+IF(B7=B9,10,1))),List1!$B$22:$D$26,3,FALSE)</f>
        <v>4</v>
      </c>
      <c r="V7" s="52">
        <f>B7</f>
        <v>44928</v>
      </c>
      <c r="W7" s="51">
        <f>IF(V7&lt;&gt;0,B7+F7,"")</f>
        <v>44928.333333333336</v>
      </c>
      <c r="X7" s="36"/>
      <c r="Y7" s="90" t="s">
        <v>65</v>
      </c>
      <c r="Z7" s="91"/>
    </row>
    <row r="8" spans="2:35" ht="13.5" customHeight="1" x14ac:dyDescent="0.25">
      <c r="B8" s="185"/>
      <c r="C8" s="29" t="s">
        <v>13</v>
      </c>
      <c r="D8" s="186" t="s">
        <v>174</v>
      </c>
      <c r="E8" s="187"/>
      <c r="F8" s="63">
        <v>0.41666666666666669</v>
      </c>
      <c r="G8" s="189"/>
      <c r="H8" s="191"/>
      <c r="I8" s="194"/>
      <c r="J8" s="193"/>
      <c r="K8" s="195"/>
      <c r="L8" s="193"/>
      <c r="M8" s="193"/>
      <c r="N8" s="245"/>
      <c r="O8" s="79"/>
      <c r="P8" s="79"/>
      <c r="Q8" s="79"/>
      <c r="R8" s="204"/>
      <c r="S8" s="120"/>
      <c r="T8" s="183"/>
      <c r="U8" s="242"/>
      <c r="V8" s="52">
        <f>B7</f>
        <v>44928</v>
      </c>
      <c r="W8" s="51">
        <f>IF(V7&lt;&gt;0,B7+F8,"")</f>
        <v>44928.416666666664</v>
      </c>
      <c r="X8" s="36"/>
      <c r="Y8" s="90" t="s">
        <v>40</v>
      </c>
      <c r="Z8" s="92" t="s">
        <v>31</v>
      </c>
      <c r="AA8" s="23"/>
      <c r="AD8" s="4">
        <f>AD10</f>
        <v>44928</v>
      </c>
    </row>
    <row r="9" spans="2:35" ht="13.5" customHeight="1" x14ac:dyDescent="0.25">
      <c r="B9" s="184">
        <v>44929</v>
      </c>
      <c r="C9" s="29" t="s">
        <v>12</v>
      </c>
      <c r="D9" s="186" t="s">
        <v>174</v>
      </c>
      <c r="E9" s="187"/>
      <c r="F9" s="63">
        <v>0.875</v>
      </c>
      <c r="G9" s="188" t="s">
        <v>45</v>
      </c>
      <c r="H9" s="190"/>
      <c r="I9" s="194" t="str">
        <f>IF(G9="VV",ROUND(H9*$Z$16+H9*$Z$21,2),"")</f>
        <v/>
      </c>
      <c r="J9" s="192">
        <v>220</v>
      </c>
      <c r="K9" s="195"/>
      <c r="L9" s="192"/>
      <c r="M9" s="192"/>
      <c r="N9" s="200">
        <f t="shared" ref="N9" si="0">(N(I9)+J9+IF(E27="ano",0,L9)+M9)</f>
        <v>220</v>
      </c>
      <c r="O9" s="80"/>
      <c r="P9" s="80"/>
      <c r="Q9" s="80">
        <f>VLOOKUP(P30,$AC$14:$AG$18,Q30+1,FALSE)</f>
        <v>316</v>
      </c>
      <c r="R9" s="203"/>
      <c r="S9" s="120"/>
      <c r="T9" s="182" t="str">
        <f>IF(B9="","",IF(B11="","konec","průběh"))</f>
        <v>konec</v>
      </c>
      <c r="U9" s="241">
        <f>VLOOKUP(IF(B9="",0,(IF(B9=B7,1000,100)+IF(B9=B11,10,1))),List1!$B$22:$D$26,3,FALSE)</f>
        <v>4</v>
      </c>
      <c r="V9" s="52">
        <f>B9</f>
        <v>44929</v>
      </c>
      <c r="W9" s="51">
        <f>IF(V9&lt;&gt;0,B9+F9,"")</f>
        <v>44929.875</v>
      </c>
      <c r="X9" s="35"/>
      <c r="Y9" s="90" t="s">
        <v>23</v>
      </c>
      <c r="Z9" s="91">
        <v>4</v>
      </c>
      <c r="AA9" s="86" t="s">
        <v>99</v>
      </c>
    </row>
    <row r="10" spans="2:35" ht="13.5" customHeight="1" x14ac:dyDescent="0.25">
      <c r="B10" s="185"/>
      <c r="C10" s="29" t="s">
        <v>13</v>
      </c>
      <c r="D10" s="186" t="s">
        <v>173</v>
      </c>
      <c r="E10" s="187"/>
      <c r="F10" s="63">
        <v>0.95833333333333337</v>
      </c>
      <c r="G10" s="189"/>
      <c r="H10" s="191"/>
      <c r="I10" s="194"/>
      <c r="J10" s="193"/>
      <c r="K10" s="195"/>
      <c r="L10" s="193"/>
      <c r="M10" s="193"/>
      <c r="N10" s="201"/>
      <c r="O10" s="79"/>
      <c r="P10" s="79"/>
      <c r="Q10" s="79"/>
      <c r="R10" s="204"/>
      <c r="S10" s="120"/>
      <c r="T10" s="183"/>
      <c r="U10" s="242"/>
      <c r="V10" s="52">
        <f>B9</f>
        <v>44929</v>
      </c>
      <c r="W10" s="51">
        <f>IF(V9&lt;&gt;0,B9+F10,"")</f>
        <v>44929.958333333336</v>
      </c>
      <c r="X10" s="36"/>
      <c r="Y10" s="90" t="s">
        <v>24</v>
      </c>
      <c r="Z10" s="91"/>
      <c r="AA10" s="198" t="s">
        <v>103</v>
      </c>
      <c r="AB10" s="199"/>
      <c r="AC10" s="4" t="s">
        <v>135</v>
      </c>
      <c r="AD10" s="103">
        <f>MIN(B7:B22)</f>
        <v>44928</v>
      </c>
      <c r="AE10" s="104">
        <f>MIN(W7:W22)</f>
        <v>44928.333333333336</v>
      </c>
      <c r="AF10" s="102"/>
      <c r="AG10" s="102"/>
      <c r="AH10" s="102"/>
      <c r="AI10" s="102"/>
    </row>
    <row r="11" spans="2:35" ht="13.5" customHeight="1" x14ac:dyDescent="0.25">
      <c r="B11" s="184"/>
      <c r="C11" s="29" t="s">
        <v>12</v>
      </c>
      <c r="D11" s="186"/>
      <c r="E11" s="187"/>
      <c r="F11" s="63"/>
      <c r="G11" s="188"/>
      <c r="H11" s="190"/>
      <c r="I11" s="194" t="str">
        <f>IF(G11="VV",ROUND(H11*$Z$16+H11*$Z$21,2),"")</f>
        <v/>
      </c>
      <c r="J11" s="192"/>
      <c r="K11" s="195"/>
      <c r="L11" s="192"/>
      <c r="M11" s="192"/>
      <c r="N11" s="200">
        <f t="shared" ref="N11" si="1">(N(I11)+J11+IF(E29="ano",0,L11)+M11)</f>
        <v>0</v>
      </c>
      <c r="O11" s="80"/>
      <c r="P11" s="80"/>
      <c r="Q11" s="80"/>
      <c r="R11" s="203"/>
      <c r="S11" s="120"/>
      <c r="T11" s="182" t="str">
        <f>IF(B11="","",IF(B13="","konec","průběh"))</f>
        <v/>
      </c>
      <c r="U11" s="241">
        <f>VLOOKUP(IF(B11="",0,(IF(B11=B9,1000,100)+IF(B11=B13,10,1))),List1!$B$22:$D$26,3,FALSE)</f>
        <v>5</v>
      </c>
      <c r="V11" s="52">
        <f>B11</f>
        <v>0</v>
      </c>
      <c r="W11" s="51" t="str">
        <f>IF(V11&lt;&gt;0,B11+F11,"")</f>
        <v/>
      </c>
      <c r="X11" s="44"/>
      <c r="Y11" s="90" t="s">
        <v>25</v>
      </c>
      <c r="Z11" s="91"/>
      <c r="AA11" s="198"/>
      <c r="AB11" s="199"/>
      <c r="AC11" s="4" t="s">
        <v>136</v>
      </c>
      <c r="AD11" s="103">
        <f>MAX(B7:B22)</f>
        <v>44929</v>
      </c>
      <c r="AE11" s="104">
        <f>MAX(W7:W22)</f>
        <v>44929.958333333336</v>
      </c>
      <c r="AF11" s="102"/>
      <c r="AG11" s="102"/>
      <c r="AH11" s="102"/>
      <c r="AI11" s="102"/>
    </row>
    <row r="12" spans="2:35" ht="13.5" customHeight="1" x14ac:dyDescent="0.25">
      <c r="B12" s="185"/>
      <c r="C12" s="29" t="s">
        <v>13</v>
      </c>
      <c r="D12" s="186"/>
      <c r="E12" s="187"/>
      <c r="F12" s="63"/>
      <c r="G12" s="189"/>
      <c r="H12" s="191"/>
      <c r="I12" s="194"/>
      <c r="J12" s="193"/>
      <c r="K12" s="195"/>
      <c r="L12" s="193"/>
      <c r="M12" s="193"/>
      <c r="N12" s="201"/>
      <c r="O12" s="79"/>
      <c r="P12" s="79"/>
      <c r="Q12" s="79"/>
      <c r="R12" s="204"/>
      <c r="S12" s="120"/>
      <c r="T12" s="183"/>
      <c r="U12" s="242"/>
      <c r="V12" s="52">
        <f>B11</f>
        <v>0</v>
      </c>
      <c r="W12" s="51" t="str">
        <f>IF(V11&lt;&gt;0,B11+F12,"")</f>
        <v/>
      </c>
      <c r="X12" s="45"/>
      <c r="Y12" s="90" t="s">
        <v>26</v>
      </c>
      <c r="Z12" s="91"/>
      <c r="AA12" s="198"/>
      <c r="AB12" s="199"/>
      <c r="AC12" s="102"/>
      <c r="AD12" s="102"/>
      <c r="AE12" s="102"/>
      <c r="AF12" s="102"/>
      <c r="AG12" s="102"/>
      <c r="AH12" s="102"/>
      <c r="AI12" s="102"/>
    </row>
    <row r="13" spans="2:35" ht="13.5" customHeight="1" x14ac:dyDescent="0.25">
      <c r="B13" s="184"/>
      <c r="C13" s="29" t="s">
        <v>12</v>
      </c>
      <c r="D13" s="186"/>
      <c r="E13" s="187"/>
      <c r="F13" s="63"/>
      <c r="G13" s="205"/>
      <c r="H13" s="206"/>
      <c r="I13" s="194" t="str">
        <f>IF(G13="VV",ROUND(H13*$Z$16+H13*$Z$21,2),"")</f>
        <v/>
      </c>
      <c r="J13" s="202"/>
      <c r="K13" s="195"/>
      <c r="L13" s="202"/>
      <c r="M13" s="202"/>
      <c r="N13" s="200">
        <f t="shared" ref="N13" si="2">(N(I13)+J13+IF(E31="ano",0,L13)+M13)</f>
        <v>0</v>
      </c>
      <c r="O13" s="80"/>
      <c r="P13" s="80"/>
      <c r="Q13" s="80"/>
      <c r="R13" s="203"/>
      <c r="S13" s="120"/>
      <c r="T13" s="182" t="str">
        <f>IF(B13="","",IF(B15="","konec","průběh"))</f>
        <v/>
      </c>
      <c r="U13" s="241">
        <f>VLOOKUP(IF(B13="",0,(IF(B13=B11,1000,100)+IF(B13=B15,10,1))),List1!$B$22:$D$26,3,FALSE)</f>
        <v>5</v>
      </c>
      <c r="V13" s="52">
        <f>B13</f>
        <v>0</v>
      </c>
      <c r="W13" s="51" t="str">
        <f>IF(V13&lt;&gt;0,B13+F13,"")</f>
        <v/>
      </c>
      <c r="X13" s="46"/>
      <c r="Y13" s="88" t="s">
        <v>102</v>
      </c>
      <c r="Z13" s="93">
        <f>ROUND(AVERAGE(Z9:Z12),2)</f>
        <v>4</v>
      </c>
      <c r="AA13" s="198"/>
      <c r="AB13" s="199"/>
      <c r="AD13" s="4" t="s">
        <v>52</v>
      </c>
      <c r="AE13" s="4" t="s">
        <v>28</v>
      </c>
      <c r="AF13" s="4" t="s">
        <v>30</v>
      </c>
      <c r="AG13" s="4" t="s">
        <v>29</v>
      </c>
    </row>
    <row r="14" spans="2:35" ht="13.5" customHeight="1" x14ac:dyDescent="0.25">
      <c r="B14" s="185"/>
      <c r="C14" s="41" t="s">
        <v>13</v>
      </c>
      <c r="D14" s="186"/>
      <c r="E14" s="187"/>
      <c r="F14" s="63"/>
      <c r="G14" s="205"/>
      <c r="H14" s="206"/>
      <c r="I14" s="194"/>
      <c r="J14" s="202"/>
      <c r="K14" s="195"/>
      <c r="L14" s="202"/>
      <c r="M14" s="202"/>
      <c r="N14" s="201"/>
      <c r="O14" s="81"/>
      <c r="P14" s="81"/>
      <c r="Q14" s="81"/>
      <c r="R14" s="237"/>
      <c r="S14" s="120"/>
      <c r="T14" s="183"/>
      <c r="U14" s="242"/>
      <c r="V14" s="52">
        <f>B13</f>
        <v>0</v>
      </c>
      <c r="W14" s="51" t="str">
        <f>IF(V13&lt;&gt;0,B13+F14,"")</f>
        <v/>
      </c>
      <c r="X14" s="47"/>
      <c r="Y14" s="90" t="s">
        <v>42</v>
      </c>
      <c r="Z14" s="91">
        <v>30</v>
      </c>
      <c r="AA14" s="86" t="s">
        <v>100</v>
      </c>
      <c r="AC14" s="4" t="s">
        <v>38</v>
      </c>
      <c r="AD14" s="4">
        <v>0</v>
      </c>
      <c r="AE14" s="53" t="s">
        <v>35</v>
      </c>
      <c r="AF14" s="53" t="s">
        <v>36</v>
      </c>
      <c r="AG14" s="53" t="s">
        <v>37</v>
      </c>
    </row>
    <row r="15" spans="2:35" ht="13.5" customHeight="1" x14ac:dyDescent="0.25">
      <c r="B15" s="184"/>
      <c r="C15" s="40" t="s">
        <v>12</v>
      </c>
      <c r="D15" s="186"/>
      <c r="E15" s="187"/>
      <c r="F15" s="63"/>
      <c r="G15" s="205"/>
      <c r="H15" s="206"/>
      <c r="I15" s="194" t="str">
        <f>IF(G15="VV",ROUND(H15*$Z$16+H15*$Z$21,2),"")</f>
        <v/>
      </c>
      <c r="J15" s="202"/>
      <c r="K15" s="195"/>
      <c r="L15" s="202"/>
      <c r="M15" s="202"/>
      <c r="N15" s="200">
        <f t="shared" ref="N15" si="3">(N(I15)+J15+IF(E33="ano",0,L15)+M15)</f>
        <v>0</v>
      </c>
      <c r="O15" s="81"/>
      <c r="P15" s="81"/>
      <c r="Q15" s="81"/>
      <c r="R15" s="237"/>
      <c r="S15" s="120"/>
      <c r="T15" s="182" t="str">
        <f>IF(B15="","",IF(B17="","konec","průběh"))</f>
        <v/>
      </c>
      <c r="U15" s="241">
        <f>VLOOKUP(IF(B15="",0,(IF(B15=B13,1000,100)+IF(B15=B17,10,1))),List1!$B$22:$D$26,3,FALSE)</f>
        <v>5</v>
      </c>
      <c r="V15" s="52">
        <f>B15</f>
        <v>0</v>
      </c>
      <c r="W15" s="51" t="str">
        <f>IF(V15&lt;&gt;0,B15+F15,"")</f>
        <v/>
      </c>
      <c r="X15" s="35"/>
      <c r="Y15" s="88" t="s">
        <v>34</v>
      </c>
      <c r="Z15" s="90"/>
      <c r="AA15" s="23"/>
      <c r="AC15" s="4">
        <v>0</v>
      </c>
      <c r="AD15" s="55">
        <v>0</v>
      </c>
      <c r="AE15" s="130">
        <v>138</v>
      </c>
      <c r="AF15" s="130">
        <v>205</v>
      </c>
      <c r="AG15" s="130">
        <v>316</v>
      </c>
    </row>
    <row r="16" spans="2:35" ht="13.5" customHeight="1" x14ac:dyDescent="0.25">
      <c r="B16" s="185"/>
      <c r="C16" s="29" t="s">
        <v>13</v>
      </c>
      <c r="D16" s="186"/>
      <c r="E16" s="187"/>
      <c r="F16" s="63"/>
      <c r="G16" s="205"/>
      <c r="H16" s="206"/>
      <c r="I16" s="194"/>
      <c r="J16" s="202"/>
      <c r="K16" s="195"/>
      <c r="L16" s="202"/>
      <c r="M16" s="202"/>
      <c r="N16" s="201"/>
      <c r="O16" s="79"/>
      <c r="P16" s="79"/>
      <c r="Q16" s="79"/>
      <c r="R16" s="204"/>
      <c r="S16" s="120"/>
      <c r="T16" s="183"/>
      <c r="U16" s="242"/>
      <c r="V16" s="52">
        <f>B15</f>
        <v>0</v>
      </c>
      <c r="W16" s="51" t="str">
        <f>IF(V15&lt;&gt;0,B15+F16,"")</f>
        <v/>
      </c>
      <c r="X16" s="33"/>
      <c r="Y16" s="90" t="s">
        <v>41</v>
      </c>
      <c r="Z16" s="94">
        <v>5.2</v>
      </c>
      <c r="AA16" s="61"/>
      <c r="AC16" s="4">
        <v>1</v>
      </c>
      <c r="AD16" s="4">
        <v>0</v>
      </c>
      <c r="AE16" s="54">
        <f>AE15*0.3</f>
        <v>41.4</v>
      </c>
      <c r="AF16" s="54">
        <f>0.65*AF15</f>
        <v>133.25</v>
      </c>
      <c r="AG16" s="54">
        <f>0.75*AG15</f>
        <v>237</v>
      </c>
    </row>
    <row r="17" spans="2:33" ht="13.5" customHeight="1" x14ac:dyDescent="0.25">
      <c r="B17" s="184"/>
      <c r="C17" s="29" t="s">
        <v>12</v>
      </c>
      <c r="D17" s="186"/>
      <c r="E17" s="187"/>
      <c r="F17" s="63"/>
      <c r="G17" s="188"/>
      <c r="H17" s="190"/>
      <c r="I17" s="194" t="str">
        <f>IF(G17="VV",ROUND(H17*$Z$16+H17*$Z$21,2),"")</f>
        <v/>
      </c>
      <c r="J17" s="192"/>
      <c r="K17" s="195"/>
      <c r="L17" s="192"/>
      <c r="M17" s="192"/>
      <c r="N17" s="200">
        <f t="shared" ref="N17" si="4">(N(I17)+J17+IF(E35="ano",0,L17)+M17)</f>
        <v>0</v>
      </c>
      <c r="O17" s="80"/>
      <c r="P17" s="80"/>
      <c r="Q17" s="80"/>
      <c r="R17" s="203"/>
      <c r="S17" s="120"/>
      <c r="T17" s="182" t="str">
        <f>IF(B17="","",IF(B19="","konec","průběh"))</f>
        <v/>
      </c>
      <c r="U17" s="241">
        <f>VLOOKUP(IF(B17="",0,(IF(B17=B15,1000,100)+IF(B17=B19,10,1))),List1!$B$22:$D$26,3,FALSE)</f>
        <v>5</v>
      </c>
      <c r="V17" s="52">
        <f>B17</f>
        <v>0</v>
      </c>
      <c r="W17" s="51" t="str">
        <f>IF(V17&lt;&gt;0,B17+F17,"")</f>
        <v/>
      </c>
      <c r="X17" s="47"/>
      <c r="Y17" s="90" t="s">
        <v>31</v>
      </c>
      <c r="Z17" s="94">
        <v>41.2</v>
      </c>
      <c r="AA17" s="61" t="s">
        <v>139</v>
      </c>
      <c r="AC17" s="4">
        <v>2</v>
      </c>
      <c r="AD17" s="4">
        <v>0</v>
      </c>
      <c r="AE17" s="54">
        <v>0</v>
      </c>
      <c r="AF17" s="54">
        <f>0.3*AF15</f>
        <v>61.5</v>
      </c>
      <c r="AG17" s="54">
        <f>0.5*AG15</f>
        <v>158</v>
      </c>
    </row>
    <row r="18" spans="2:33" ht="13.5" customHeight="1" x14ac:dyDescent="0.25">
      <c r="B18" s="185"/>
      <c r="C18" s="29" t="s">
        <v>13</v>
      </c>
      <c r="D18" s="186"/>
      <c r="E18" s="187"/>
      <c r="F18" s="63"/>
      <c r="G18" s="189"/>
      <c r="H18" s="191"/>
      <c r="I18" s="194"/>
      <c r="J18" s="193"/>
      <c r="K18" s="195"/>
      <c r="L18" s="193"/>
      <c r="M18" s="193"/>
      <c r="N18" s="201"/>
      <c r="O18" s="79"/>
      <c r="P18" s="79"/>
      <c r="Q18" s="79"/>
      <c r="R18" s="204"/>
      <c r="S18" s="120"/>
      <c r="T18" s="183"/>
      <c r="U18" s="242"/>
      <c r="V18" s="52">
        <f>B17</f>
        <v>0</v>
      </c>
      <c r="W18" s="51" t="str">
        <f>IF(V17&lt;&gt;0,B17+F18,"")</f>
        <v/>
      </c>
      <c r="X18" s="38"/>
      <c r="Y18" s="90" t="s">
        <v>32</v>
      </c>
      <c r="Z18" s="94">
        <v>45.2</v>
      </c>
      <c r="AA18" s="61" t="s">
        <v>139</v>
      </c>
      <c r="AC18" s="4">
        <v>3</v>
      </c>
      <c r="AD18" s="4">
        <v>0</v>
      </c>
      <c r="AE18" s="54">
        <v>0</v>
      </c>
      <c r="AF18" s="54">
        <v>0</v>
      </c>
      <c r="AG18" s="54">
        <f>0.25*AG15</f>
        <v>79</v>
      </c>
    </row>
    <row r="19" spans="2:33" ht="13.5" customHeight="1" x14ac:dyDescent="0.25">
      <c r="B19" s="184"/>
      <c r="C19" s="29" t="s">
        <v>12</v>
      </c>
      <c r="D19" s="186"/>
      <c r="E19" s="187"/>
      <c r="F19" s="63"/>
      <c r="G19" s="188"/>
      <c r="H19" s="190"/>
      <c r="I19" s="194" t="str">
        <f>IF(G19="VV",ROUND(H19*$Z$16+H19*$Z$21,2),"")</f>
        <v/>
      </c>
      <c r="J19" s="192"/>
      <c r="K19" s="195"/>
      <c r="L19" s="192"/>
      <c r="M19" s="192"/>
      <c r="N19" s="200">
        <f t="shared" ref="N19" si="5">(N(I19)+J19+IF(E37="ano",0,L19)+M19)</f>
        <v>0</v>
      </c>
      <c r="O19" s="80"/>
      <c r="P19" s="80"/>
      <c r="Q19" s="80"/>
      <c r="R19" s="203"/>
      <c r="S19" s="120"/>
      <c r="T19" s="182" t="str">
        <f>IF(B19="","",IF(B21="","konec","průběh"))</f>
        <v/>
      </c>
      <c r="U19" s="241">
        <f>VLOOKUP(IF(B19="",0,(IF(B19=B17,1000,100)+IF(B19=B21,10,1))),List1!$B$22:$D$26,3,FALSE)</f>
        <v>5</v>
      </c>
      <c r="V19" s="52">
        <f>B19</f>
        <v>0</v>
      </c>
      <c r="W19" s="51" t="str">
        <f>IF(V19&lt;&gt;0,B19+F19,"")</f>
        <v/>
      </c>
      <c r="X19" s="37"/>
      <c r="Y19" s="90" t="s">
        <v>33</v>
      </c>
      <c r="Z19" s="94">
        <v>34.4</v>
      </c>
      <c r="AA19" s="61" t="s">
        <v>139</v>
      </c>
      <c r="AC19" s="4">
        <v>4</v>
      </c>
      <c r="AD19" s="4">
        <v>0</v>
      </c>
      <c r="AE19" s="4">
        <v>0</v>
      </c>
      <c r="AF19" s="4">
        <v>0</v>
      </c>
      <c r="AG19" s="4">
        <v>0</v>
      </c>
    </row>
    <row r="20" spans="2:33" ht="13.5" customHeight="1" x14ac:dyDescent="0.25">
      <c r="B20" s="185"/>
      <c r="C20" s="29" t="s">
        <v>13</v>
      </c>
      <c r="D20" s="186"/>
      <c r="E20" s="187"/>
      <c r="F20" s="63"/>
      <c r="G20" s="189"/>
      <c r="H20" s="191"/>
      <c r="I20" s="194"/>
      <c r="J20" s="193"/>
      <c r="K20" s="195"/>
      <c r="L20" s="193"/>
      <c r="M20" s="193"/>
      <c r="N20" s="201"/>
      <c r="O20" s="79"/>
      <c r="P20" s="79"/>
      <c r="Q20" s="79"/>
      <c r="R20" s="204"/>
      <c r="S20" s="120"/>
      <c r="T20" s="183"/>
      <c r="U20" s="242"/>
      <c r="V20" s="52">
        <f>B19</f>
        <v>0</v>
      </c>
      <c r="W20" s="51" t="str">
        <f>IF(V19&lt;&gt;0,B19+F20,"")</f>
        <v/>
      </c>
      <c r="X20" s="47"/>
      <c r="Y20" s="90" t="s">
        <v>140</v>
      </c>
      <c r="Z20" s="94">
        <v>8.1999999999999993</v>
      </c>
      <c r="AA20" s="61" t="s">
        <v>141</v>
      </c>
      <c r="AE20" s="53"/>
      <c r="AF20" s="53"/>
    </row>
    <row r="21" spans="2:33" ht="13.5" customHeight="1" x14ac:dyDescent="0.25">
      <c r="B21" s="184"/>
      <c r="C21" s="29" t="s">
        <v>12</v>
      </c>
      <c r="D21" s="186"/>
      <c r="E21" s="187"/>
      <c r="F21" s="63"/>
      <c r="G21" s="188"/>
      <c r="H21" s="190"/>
      <c r="I21" s="194" t="str">
        <f>IF(G21="VV",ROUND(H21*$Z$16+H21*$Z$21,2),"")</f>
        <v/>
      </c>
      <c r="J21" s="192"/>
      <c r="K21" s="195"/>
      <c r="L21" s="192"/>
      <c r="M21" s="192"/>
      <c r="N21" s="200">
        <f t="shared" ref="N21" si="6">(N(I21)+J21+IF(E39="ano",0,L21)+M21)</f>
        <v>0</v>
      </c>
      <c r="O21" s="80"/>
      <c r="P21" s="80"/>
      <c r="Q21" s="80"/>
      <c r="R21" s="203"/>
      <c r="S21" s="120"/>
      <c r="T21" s="182" t="str">
        <f>IF(B21="","",IF(B23="","konec","průběh"))</f>
        <v/>
      </c>
      <c r="U21" s="241">
        <f>VLOOKUP(IF(B21="",0,(IF(B21=B19,1000,100)+IF(B21=B23,10,1))),List1!$B$22:$D$26,3,FALSE)</f>
        <v>5</v>
      </c>
      <c r="V21" s="52">
        <f>B21</f>
        <v>0</v>
      </c>
      <c r="W21" s="51" t="str">
        <f>IF(V21&lt;&gt;0,B21+F21,"")</f>
        <v/>
      </c>
      <c r="X21" s="22"/>
      <c r="Y21" s="88" t="s">
        <v>58</v>
      </c>
      <c r="Z21" s="95">
        <f>ROUND(IF(Z14=0,(VLOOKUP(Z8,Y17:Z20,2,FALSE)),Z14)*Z13/100,4)</f>
        <v>1.2</v>
      </c>
      <c r="AA21" s="85" t="str">
        <f>IF(Z14&lt;&gt;"","použita cena z dokladu","použita cena z vyhlášky")</f>
        <v>použita cena z dokladu</v>
      </c>
    </row>
    <row r="22" spans="2:33" ht="13.5" customHeight="1" x14ac:dyDescent="0.25">
      <c r="B22" s="259"/>
      <c r="C22" s="30" t="s">
        <v>13</v>
      </c>
      <c r="D22" s="262"/>
      <c r="E22" s="263"/>
      <c r="F22" s="64"/>
      <c r="G22" s="260"/>
      <c r="H22" s="261"/>
      <c r="I22" s="264"/>
      <c r="J22" s="197"/>
      <c r="K22" s="196"/>
      <c r="L22" s="197"/>
      <c r="M22" s="197"/>
      <c r="N22" s="238"/>
      <c r="O22" s="82"/>
      <c r="P22" s="82"/>
      <c r="Q22" s="82"/>
      <c r="R22" s="239"/>
      <c r="S22" s="120"/>
      <c r="T22" s="183"/>
      <c r="U22" s="242"/>
      <c r="V22" s="52">
        <f>B21</f>
        <v>0</v>
      </c>
      <c r="W22" s="51" t="str">
        <f>IF(V21&lt;&gt;0,B21+F22,"")</f>
        <v/>
      </c>
      <c r="X22" s="48"/>
    </row>
    <row r="23" spans="2:33" ht="13.5" customHeight="1" x14ac:dyDescent="0.25">
      <c r="G23" s="12"/>
      <c r="H23" s="13" t="s">
        <v>8</v>
      </c>
      <c r="I23" s="62">
        <f>SUM(I7:I22)</f>
        <v>0</v>
      </c>
      <c r="J23" s="62">
        <f>SUM(J7:J22)</f>
        <v>440</v>
      </c>
      <c r="K23" s="62">
        <f>SUM(K7:K22)</f>
        <v>521</v>
      </c>
      <c r="L23" s="62">
        <f>IF(E25="ano",0,SUM(L7:L22))</f>
        <v>0</v>
      </c>
      <c r="M23" s="62">
        <f>SUM(M7:M22)</f>
        <v>0</v>
      </c>
      <c r="N23" s="65">
        <f>SUM(I23:M23)</f>
        <v>961</v>
      </c>
      <c r="O23" s="16"/>
      <c r="P23" s="16"/>
      <c r="Q23" s="16"/>
      <c r="R23" s="15"/>
      <c r="S23" s="50"/>
      <c r="T23" s="48"/>
      <c r="U23" s="48"/>
      <c r="V23" s="48"/>
      <c r="W23" s="48"/>
      <c r="X23" s="48"/>
    </row>
    <row r="24" spans="2:33" x14ac:dyDescent="0.25">
      <c r="B24" s="124" t="s">
        <v>62</v>
      </c>
      <c r="C24" s="22"/>
      <c r="D24" s="26"/>
      <c r="E24" s="115" t="s">
        <v>1</v>
      </c>
      <c r="G24" s="17"/>
      <c r="H24" s="18" t="s">
        <v>14</v>
      </c>
      <c r="I24" s="19"/>
      <c r="J24" s="20"/>
      <c r="K24" s="21"/>
      <c r="L24" s="21"/>
      <c r="M24" s="31"/>
      <c r="N24" s="87"/>
      <c r="O24" s="31"/>
      <c r="P24" s="31"/>
      <c r="Q24" s="31"/>
      <c r="R24" s="14"/>
      <c r="S24" s="22"/>
      <c r="T24" s="38"/>
      <c r="U24" s="38"/>
      <c r="V24" s="38"/>
      <c r="W24" s="38"/>
      <c r="X24" s="38"/>
    </row>
    <row r="25" spans="2:33" ht="16.5" customHeight="1" x14ac:dyDescent="0.25">
      <c r="B25" s="124" t="s">
        <v>63</v>
      </c>
      <c r="C25" s="22"/>
      <c r="D25" s="26"/>
      <c r="E25" s="115" t="s">
        <v>1</v>
      </c>
      <c r="G25" s="17"/>
      <c r="H25" s="83" t="str">
        <f>IF((N23-N24)&lt;0,"Přeplatek (zaměstnanec vrátí)", "Doplatek (zaměstnanci bude doplaceno)")</f>
        <v>Doplatek (zaměstnanci bude doplaceno)</v>
      </c>
      <c r="I25" s="84"/>
      <c r="J25" s="84"/>
      <c r="K25" s="1"/>
      <c r="L25" s="1"/>
      <c r="M25" s="31"/>
      <c r="N25" s="65">
        <f>ABS(CEILING(N23-N24,1))</f>
        <v>961</v>
      </c>
      <c r="O25" s="59"/>
      <c r="P25" s="59"/>
      <c r="Q25" s="59"/>
      <c r="R25" s="25"/>
      <c r="S25" s="22"/>
      <c r="T25" s="38"/>
      <c r="U25" s="38"/>
      <c r="V25" s="38"/>
      <c r="W25" s="38"/>
      <c r="X25" s="38"/>
    </row>
    <row r="26" spans="2:33" ht="14.25" customHeight="1" x14ac:dyDescent="0.25">
      <c r="B26" s="22"/>
      <c r="C26" s="22"/>
      <c r="D26" s="22"/>
      <c r="E26" s="22"/>
      <c r="F26" s="22"/>
      <c r="G26" s="22"/>
      <c r="H26" s="218"/>
      <c r="I26" s="218"/>
      <c r="J26" s="218"/>
      <c r="K26" s="218"/>
      <c r="L26" s="27"/>
      <c r="M26" s="23"/>
      <c r="N26" s="23"/>
      <c r="O26" s="23"/>
      <c r="P26" s="2">
        <f>IF(O30="",1,IF((O29+O30)&lt;=5/24,1,IF((O29+O30)&lt;=12/24,2,IF((O29+O30)&lt;=18/24,3,4))))</f>
        <v>4</v>
      </c>
      <c r="Q26" s="76">
        <f>VLOOKUP((IF((P30+P29)&gt;3,4,(P30+P29))),$AC$14:$AG$19,P26+1,FALSE)</f>
        <v>316</v>
      </c>
      <c r="R26" s="69"/>
      <c r="S26" s="23"/>
      <c r="T26" s="2"/>
      <c r="U26" s="2"/>
      <c r="V26" s="2"/>
      <c r="W26" s="2"/>
      <c r="X26" s="2"/>
    </row>
    <row r="27" spans="2:33" ht="10.5" customHeight="1" x14ac:dyDescent="0.25">
      <c r="B27" s="5" t="s">
        <v>60</v>
      </c>
      <c r="C27" s="68" t="s">
        <v>74</v>
      </c>
      <c r="D27" s="24"/>
      <c r="E27" s="6" t="s">
        <v>76</v>
      </c>
      <c r="K27" s="221" t="s">
        <v>43</v>
      </c>
      <c r="L27" s="222"/>
      <c r="M27" s="222"/>
      <c r="N27" s="223"/>
      <c r="O27" s="73"/>
      <c r="P27" s="73" t="s">
        <v>38</v>
      </c>
      <c r="Q27" s="74" t="s">
        <v>57</v>
      </c>
      <c r="R27" s="77" t="s">
        <v>8</v>
      </c>
      <c r="S27" s="23"/>
      <c r="T27" s="2"/>
      <c r="U27" s="2"/>
      <c r="V27" s="2"/>
      <c r="W27" s="2"/>
      <c r="X27" s="2"/>
      <c r="Y27" s="181" t="s">
        <v>101</v>
      </c>
      <c r="Z27" s="181"/>
      <c r="AA27" s="181"/>
    </row>
    <row r="28" spans="2:33" ht="10.5" customHeight="1" x14ac:dyDescent="0.25">
      <c r="B28" s="5" t="s">
        <v>16</v>
      </c>
      <c r="C28" s="68" t="s">
        <v>137</v>
      </c>
      <c r="D28" s="24"/>
      <c r="E28" s="6" t="s">
        <v>77</v>
      </c>
      <c r="K28" s="71" t="s">
        <v>2</v>
      </c>
      <c r="L28" s="77" t="s">
        <v>53</v>
      </c>
      <c r="M28" s="77" t="s">
        <v>54</v>
      </c>
      <c r="N28" s="77" t="s">
        <v>55</v>
      </c>
      <c r="O28" s="57" t="s">
        <v>56</v>
      </c>
      <c r="P28" s="56"/>
      <c r="Q28" s="56"/>
      <c r="R28" s="75">
        <f>SUM(R29:R45)</f>
        <v>521</v>
      </c>
      <c r="S28" s="121"/>
      <c r="T28" s="2"/>
      <c r="U28" s="2"/>
      <c r="V28" s="2"/>
      <c r="W28" s="2"/>
      <c r="X28" s="2"/>
      <c r="Y28" s="90" t="s">
        <v>79</v>
      </c>
      <c r="Z28" s="90" t="s">
        <v>80</v>
      </c>
      <c r="AA28" s="96" t="s">
        <v>78</v>
      </c>
    </row>
    <row r="29" spans="2:33" ht="10.5" customHeight="1" x14ac:dyDescent="0.25">
      <c r="B29" s="5" t="s">
        <v>15</v>
      </c>
      <c r="C29" s="68" t="s">
        <v>75</v>
      </c>
      <c r="D29" s="24"/>
      <c r="E29" s="6" t="s">
        <v>129</v>
      </c>
      <c r="K29" s="72">
        <f>IF(AD10&lt;&gt;0,AD10,"")</f>
        <v>44928</v>
      </c>
      <c r="L29" s="60"/>
      <c r="M29" s="60"/>
      <c r="N29" s="60"/>
      <c r="O29" s="58">
        <f>IF(K29&lt;&gt;"",IF(K30&lt;&gt;"",K29+1-AE10,AE11-AE10),"")</f>
        <v>0.66666666666424135</v>
      </c>
      <c r="P29" s="56">
        <f t="shared" ref="P29:P45" si="7">IF($E$24="ne",0,IF(LEFT(L29,1)="A",1,0)+IF(LEFT(M29,1)="A",1,0)+IF(LEFT(N29,1)="A",1,0))</f>
        <v>0</v>
      </c>
      <c r="Q29" s="56">
        <f>IF(OR(O29&lt;5/24,O29=""),1,IF(O29&lt;=12/24,2,IF(O29&lt;=18/24,3,4)))</f>
        <v>3</v>
      </c>
      <c r="R29" s="76">
        <f>IF(AND(K31="",(Q9+Q7)&lt;Q26),0,Q7)</f>
        <v>205</v>
      </c>
      <c r="S29" s="122"/>
      <c r="T29" s="2"/>
      <c r="U29" s="2"/>
      <c r="V29" s="2"/>
      <c r="W29" s="2"/>
      <c r="Y29" s="90" t="s">
        <v>81</v>
      </c>
      <c r="Z29" s="90" t="s">
        <v>82</v>
      </c>
      <c r="AA29" s="89"/>
    </row>
    <row r="30" spans="2:33" ht="10.5" customHeight="1" x14ac:dyDescent="0.25">
      <c r="K30" s="72">
        <f>IF(($AD$10+List1!A2)&lt;=$AD$11,$AD$10+List1!A2,"")</f>
        <v>44929</v>
      </c>
      <c r="L30" s="60"/>
      <c r="M30" s="60"/>
      <c r="N30" s="60"/>
      <c r="O30" s="58">
        <f t="shared" ref="O30:O45" si="8">IF(K30&lt;&gt;"",IF(K31&lt;&gt;"",1,$AE$11-K30),"")</f>
        <v>0.95833333333575865</v>
      </c>
      <c r="P30" s="56">
        <f t="shared" si="7"/>
        <v>0</v>
      </c>
      <c r="Q30" s="56">
        <f t="shared" ref="Q30:Q45" si="9">IF(OR(O30&lt;5/24,O30=""),1,IF(O30&lt;=12/24,2,IF(O30&lt;=18/24,3,4)))</f>
        <v>4</v>
      </c>
      <c r="R30" s="76">
        <f>IF(AND(K31="",(Q9+Q7)&lt;Q26),Q26,Q9)</f>
        <v>316</v>
      </c>
      <c r="S30" s="122"/>
      <c r="T30" s="2"/>
      <c r="U30" s="2"/>
      <c r="V30" s="2"/>
      <c r="W30" s="2"/>
      <c r="Y30" s="90" t="s">
        <v>83</v>
      </c>
      <c r="Z30" s="90" t="s">
        <v>82</v>
      </c>
      <c r="AA30" s="89"/>
    </row>
    <row r="31" spans="2:33" ht="10.5" customHeight="1" x14ac:dyDescent="0.25">
      <c r="C31" s="66"/>
      <c r="D31" s="66"/>
      <c r="E31" s="66"/>
      <c r="F31" s="66"/>
      <c r="K31" s="72" t="str">
        <f>IF(($AD$10+List1!A3)&lt;=$AD$11,$AD$10+List1!A3,"")</f>
        <v/>
      </c>
      <c r="L31" s="60"/>
      <c r="M31" s="60"/>
      <c r="N31" s="60"/>
      <c r="O31" s="58" t="str">
        <f t="shared" si="8"/>
        <v/>
      </c>
      <c r="P31" s="56">
        <f t="shared" si="7"/>
        <v>0</v>
      </c>
      <c r="Q31" s="56">
        <f t="shared" si="9"/>
        <v>1</v>
      </c>
      <c r="R31" s="76">
        <f t="shared" ref="R31:R45" si="10">VLOOKUP(P31,$AC$14:$AG$18,Q31+1,FALSE)</f>
        <v>0</v>
      </c>
      <c r="S31" s="122"/>
      <c r="T31" s="2"/>
      <c r="U31" s="2"/>
      <c r="V31" s="2"/>
      <c r="W31" s="2"/>
      <c r="X31" s="2"/>
      <c r="Y31" s="90" t="s">
        <v>84</v>
      </c>
      <c r="Z31" s="90" t="s">
        <v>82</v>
      </c>
      <c r="AA31" s="89"/>
    </row>
    <row r="32" spans="2:33" ht="12.75" customHeight="1" x14ac:dyDescent="0.25">
      <c r="B32" s="22" t="s">
        <v>171</v>
      </c>
      <c r="D32" s="133" t="s">
        <v>168</v>
      </c>
      <c r="K32" s="72" t="str">
        <f>IF(($AD$10+List1!A4)&lt;=$AD$11,$AD$10+List1!A4,"")</f>
        <v/>
      </c>
      <c r="L32" s="60"/>
      <c r="M32" s="60"/>
      <c r="N32" s="60"/>
      <c r="O32" s="58" t="str">
        <f t="shared" si="8"/>
        <v/>
      </c>
      <c r="P32" s="56">
        <f t="shared" si="7"/>
        <v>0</v>
      </c>
      <c r="Q32" s="56">
        <f t="shared" si="9"/>
        <v>1</v>
      </c>
      <c r="R32" s="76">
        <f t="shared" si="10"/>
        <v>0</v>
      </c>
      <c r="S32" s="122"/>
      <c r="T32" s="2"/>
      <c r="U32" s="2"/>
      <c r="V32" s="2"/>
      <c r="W32" s="2"/>
      <c r="X32" s="2"/>
      <c r="Y32" s="90" t="s">
        <v>85</v>
      </c>
      <c r="Z32" s="90" t="s">
        <v>82</v>
      </c>
      <c r="AA32" s="89"/>
    </row>
    <row r="33" spans="2:34" ht="10.5" customHeight="1" x14ac:dyDescent="0.25">
      <c r="B33" s="224"/>
      <c r="C33" s="225"/>
      <c r="D33" s="225"/>
      <c r="E33" s="225"/>
      <c r="F33" s="225"/>
      <c r="G33" s="225"/>
      <c r="H33" s="225"/>
      <c r="I33" s="226"/>
      <c r="K33" s="72" t="str">
        <f>IF(($AD$10+List1!A5)&lt;=$AD$11,$AD$10+List1!A5,"")</f>
        <v/>
      </c>
      <c r="L33" s="60"/>
      <c r="M33" s="60"/>
      <c r="N33" s="60"/>
      <c r="O33" s="58" t="str">
        <f t="shared" si="8"/>
        <v/>
      </c>
      <c r="P33" s="56">
        <f t="shared" si="7"/>
        <v>0</v>
      </c>
      <c r="Q33" s="56">
        <f t="shared" si="9"/>
        <v>1</v>
      </c>
      <c r="R33" s="76">
        <f t="shared" si="10"/>
        <v>0</v>
      </c>
      <c r="S33" s="122"/>
      <c r="T33" s="2"/>
      <c r="U33" s="2"/>
      <c r="V33" s="2"/>
      <c r="W33" s="2"/>
      <c r="X33" s="2"/>
      <c r="Y33" s="90" t="s">
        <v>86</v>
      </c>
      <c r="Z33" s="90" t="s">
        <v>82</v>
      </c>
      <c r="AA33" s="89"/>
    </row>
    <row r="34" spans="2:34" ht="10.5" customHeight="1" x14ac:dyDescent="0.25">
      <c r="B34" s="227"/>
      <c r="C34" s="228"/>
      <c r="D34" s="228"/>
      <c r="E34" s="228"/>
      <c r="F34" s="228"/>
      <c r="G34" s="228"/>
      <c r="H34" s="228"/>
      <c r="I34" s="229"/>
      <c r="K34" s="72" t="str">
        <f>IF(($AD$10+List1!A6)&lt;=$AD$11,$AD$10+List1!A6,"")</f>
        <v/>
      </c>
      <c r="L34" s="60"/>
      <c r="M34" s="60"/>
      <c r="N34" s="60"/>
      <c r="O34" s="58" t="str">
        <f t="shared" si="8"/>
        <v/>
      </c>
      <c r="P34" s="56">
        <f t="shared" si="7"/>
        <v>0</v>
      </c>
      <c r="Q34" s="56">
        <f t="shared" si="9"/>
        <v>1</v>
      </c>
      <c r="R34" s="76">
        <f t="shared" si="10"/>
        <v>0</v>
      </c>
      <c r="S34" s="122"/>
      <c r="T34" s="2"/>
      <c r="U34" s="2"/>
      <c r="V34" s="2"/>
      <c r="W34" s="2"/>
      <c r="X34" s="2"/>
      <c r="Y34" s="90" t="s">
        <v>87</v>
      </c>
      <c r="Z34" s="90" t="s">
        <v>82</v>
      </c>
      <c r="AA34" s="89"/>
    </row>
    <row r="35" spans="2:34" ht="10.5" customHeight="1" x14ac:dyDescent="0.25">
      <c r="K35" s="72" t="str">
        <f>IF(($AD$10+List1!A7)&lt;=$AD$11,$AD$10+List1!A7,"")</f>
        <v/>
      </c>
      <c r="L35" s="60"/>
      <c r="M35" s="60"/>
      <c r="N35" s="60"/>
      <c r="O35" s="58" t="str">
        <f t="shared" si="8"/>
        <v/>
      </c>
      <c r="P35" s="56">
        <f t="shared" si="7"/>
        <v>0</v>
      </c>
      <c r="Q35" s="56">
        <f t="shared" si="9"/>
        <v>1</v>
      </c>
      <c r="R35" s="76">
        <f t="shared" si="10"/>
        <v>0</v>
      </c>
      <c r="S35" s="122"/>
      <c r="T35" s="2"/>
      <c r="U35" s="2"/>
      <c r="V35" s="2"/>
      <c r="W35" s="2"/>
      <c r="X35" s="2"/>
      <c r="Y35" s="90" t="s">
        <v>88</v>
      </c>
      <c r="Z35" s="90" t="s">
        <v>82</v>
      </c>
      <c r="AA35" s="89"/>
    </row>
    <row r="36" spans="2:34" ht="10.5" customHeight="1" x14ac:dyDescent="0.25">
      <c r="B36" s="22" t="s">
        <v>148</v>
      </c>
      <c r="C36" s="22"/>
      <c r="D36" s="22"/>
      <c r="E36" s="22"/>
      <c r="F36" s="22"/>
      <c r="G36" s="22"/>
      <c r="K36" s="72" t="str">
        <f>IF(($AD$10+List1!A8)&lt;=$AD$11,$AD$10+List1!A8,"")</f>
        <v/>
      </c>
      <c r="L36" s="60"/>
      <c r="M36" s="60"/>
      <c r="N36" s="60"/>
      <c r="O36" s="58" t="str">
        <f t="shared" si="8"/>
        <v/>
      </c>
      <c r="P36" s="56">
        <f t="shared" si="7"/>
        <v>0</v>
      </c>
      <c r="Q36" s="56">
        <f t="shared" si="9"/>
        <v>1</v>
      </c>
      <c r="R36" s="76">
        <f t="shared" si="10"/>
        <v>0</v>
      </c>
      <c r="S36" s="122"/>
      <c r="T36" s="2"/>
      <c r="U36" s="2"/>
      <c r="V36" s="2"/>
      <c r="W36" s="2"/>
      <c r="X36" s="2"/>
      <c r="Y36" s="90" t="s">
        <v>89</v>
      </c>
      <c r="Z36" s="90" t="s">
        <v>82</v>
      </c>
      <c r="AA36" s="89"/>
    </row>
    <row r="37" spans="2:34" ht="10.5" customHeight="1" x14ac:dyDescent="0.25">
      <c r="B37" s="230"/>
      <c r="C37" s="231"/>
      <c r="D37" s="231"/>
      <c r="E37" s="231"/>
      <c r="F37" s="232"/>
      <c r="K37" s="72" t="str">
        <f>IF(($AD$10+List1!A9)&lt;=$AD$11,$AD$10+List1!A9,"")</f>
        <v/>
      </c>
      <c r="L37" s="60"/>
      <c r="M37" s="60"/>
      <c r="N37" s="60"/>
      <c r="O37" s="58" t="str">
        <f t="shared" si="8"/>
        <v/>
      </c>
      <c r="P37" s="56">
        <f t="shared" si="7"/>
        <v>0</v>
      </c>
      <c r="Q37" s="56">
        <f t="shared" si="9"/>
        <v>1</v>
      </c>
      <c r="R37" s="76">
        <f t="shared" si="10"/>
        <v>0</v>
      </c>
      <c r="S37" s="122"/>
      <c r="T37" s="2"/>
      <c r="U37" s="2"/>
      <c r="V37" s="2"/>
      <c r="W37" s="2"/>
      <c r="X37" s="2"/>
      <c r="Y37" s="90" t="s">
        <v>90</v>
      </c>
      <c r="Z37" s="90" t="s">
        <v>82</v>
      </c>
      <c r="AA37" s="89"/>
    </row>
    <row r="38" spans="2:34" ht="10.5" customHeight="1" x14ac:dyDescent="0.25">
      <c r="B38" s="233"/>
      <c r="C38" s="234"/>
      <c r="D38" s="234"/>
      <c r="E38" s="234"/>
      <c r="F38" s="235"/>
      <c r="K38" s="72" t="str">
        <f>IF(($AD$10+List1!A10)&lt;=$AD$11,$AD$10+List1!A10,"")</f>
        <v/>
      </c>
      <c r="L38" s="60"/>
      <c r="M38" s="60"/>
      <c r="N38" s="60"/>
      <c r="O38" s="58" t="str">
        <f t="shared" si="8"/>
        <v/>
      </c>
      <c r="P38" s="56">
        <f t="shared" si="7"/>
        <v>0</v>
      </c>
      <c r="Q38" s="56">
        <f t="shared" si="9"/>
        <v>1</v>
      </c>
      <c r="R38" s="76">
        <f t="shared" si="10"/>
        <v>0</v>
      </c>
      <c r="S38" s="122"/>
      <c r="T38" s="2"/>
      <c r="U38" s="2"/>
      <c r="V38" s="2"/>
      <c r="W38" s="2"/>
      <c r="X38" s="2"/>
      <c r="Y38" s="90" t="s">
        <v>91</v>
      </c>
      <c r="Z38" s="90" t="s">
        <v>82</v>
      </c>
      <c r="AA38" s="89"/>
    </row>
    <row r="39" spans="2:34" ht="10.5" customHeight="1" x14ac:dyDescent="0.25">
      <c r="B39" s="236" t="s">
        <v>151</v>
      </c>
      <c r="C39" s="236"/>
      <c r="D39" s="236"/>
      <c r="E39" s="236"/>
      <c r="F39" s="236"/>
      <c r="G39" s="236"/>
      <c r="H39" s="236"/>
      <c r="I39" s="236"/>
      <c r="K39" s="72" t="str">
        <f>IF(($AD$10+List1!A11)&lt;=$AD$11,$AD$10+List1!A11,"")</f>
        <v/>
      </c>
      <c r="L39" s="60"/>
      <c r="M39" s="60"/>
      <c r="N39" s="60"/>
      <c r="O39" s="58" t="str">
        <f t="shared" si="8"/>
        <v/>
      </c>
      <c r="P39" s="56">
        <f t="shared" si="7"/>
        <v>0</v>
      </c>
      <c r="Q39" s="56">
        <f t="shared" si="9"/>
        <v>1</v>
      </c>
      <c r="R39" s="76">
        <f t="shared" si="10"/>
        <v>0</v>
      </c>
      <c r="S39" s="122"/>
      <c r="T39" s="2"/>
      <c r="U39" s="2"/>
      <c r="V39" s="2"/>
      <c r="W39" s="2"/>
      <c r="X39" s="2"/>
      <c r="Y39" s="90" t="s">
        <v>92</v>
      </c>
      <c r="Z39" s="90" t="s">
        <v>82</v>
      </c>
      <c r="AA39" s="89"/>
    </row>
    <row r="40" spans="2:34" ht="10.5" customHeight="1" x14ac:dyDescent="0.25">
      <c r="B40" s="236"/>
      <c r="C40" s="236"/>
      <c r="D40" s="236"/>
      <c r="E40" s="236"/>
      <c r="F40" s="236"/>
      <c r="G40" s="236"/>
      <c r="H40" s="236"/>
      <c r="I40" s="236"/>
      <c r="K40" s="72" t="str">
        <f>IF(($AD$10+List1!A12)&lt;=$AD$11,$AD$10+List1!A12,"")</f>
        <v/>
      </c>
      <c r="L40" s="60"/>
      <c r="M40" s="60"/>
      <c r="N40" s="60"/>
      <c r="O40" s="58" t="str">
        <f t="shared" si="8"/>
        <v/>
      </c>
      <c r="P40" s="56">
        <f t="shared" si="7"/>
        <v>0</v>
      </c>
      <c r="Q40" s="56">
        <f t="shared" si="9"/>
        <v>1</v>
      </c>
      <c r="R40" s="76">
        <f t="shared" si="10"/>
        <v>0</v>
      </c>
      <c r="S40" s="122"/>
      <c r="T40" s="2"/>
      <c r="U40" s="2"/>
      <c r="V40" s="2"/>
      <c r="W40" s="2"/>
      <c r="X40" s="2"/>
      <c r="Y40" s="90" t="s">
        <v>93</v>
      </c>
      <c r="Z40" s="90" t="s">
        <v>82</v>
      </c>
      <c r="AA40" s="89"/>
    </row>
    <row r="41" spans="2:34" ht="10.5" customHeight="1" x14ac:dyDescent="0.25">
      <c r="B41" s="236"/>
      <c r="C41" s="236"/>
      <c r="D41" s="236"/>
      <c r="E41" s="236"/>
      <c r="F41" s="236"/>
      <c r="G41" s="236"/>
      <c r="H41" s="236"/>
      <c r="I41" s="236"/>
      <c r="K41" s="72" t="str">
        <f>IF(($AD$10+List1!A13)&lt;=$AD$11,$AD$10+List1!A13,"")</f>
        <v/>
      </c>
      <c r="L41" s="60"/>
      <c r="M41" s="60"/>
      <c r="N41" s="60"/>
      <c r="O41" s="58" t="str">
        <f t="shared" si="8"/>
        <v/>
      </c>
      <c r="P41" s="56">
        <f t="shared" si="7"/>
        <v>0</v>
      </c>
      <c r="Q41" s="56">
        <f t="shared" si="9"/>
        <v>1</v>
      </c>
      <c r="R41" s="76">
        <f t="shared" si="10"/>
        <v>0</v>
      </c>
      <c r="S41" s="122"/>
      <c r="T41" s="2"/>
      <c r="U41" s="2"/>
      <c r="V41" s="2"/>
      <c r="W41" s="2"/>
      <c r="X41" s="2"/>
      <c r="Y41" s="90" t="s">
        <v>94</v>
      </c>
      <c r="Z41" s="90" t="s">
        <v>82</v>
      </c>
      <c r="AA41" s="89"/>
    </row>
    <row r="42" spans="2:34" ht="10.5" customHeight="1" x14ac:dyDescent="0.25">
      <c r="K42" s="72" t="str">
        <f>IF(($AD$10+List1!A14)&lt;=$AD$11,$AD$10+List1!A14,"")</f>
        <v/>
      </c>
      <c r="L42" s="60"/>
      <c r="M42" s="60"/>
      <c r="N42" s="60"/>
      <c r="O42" s="58" t="str">
        <f t="shared" si="8"/>
        <v/>
      </c>
      <c r="P42" s="56">
        <f t="shared" si="7"/>
        <v>0</v>
      </c>
      <c r="Q42" s="56">
        <f t="shared" si="9"/>
        <v>1</v>
      </c>
      <c r="R42" s="76">
        <f t="shared" si="10"/>
        <v>0</v>
      </c>
      <c r="S42" s="122"/>
      <c r="T42" s="2"/>
      <c r="U42" s="2"/>
      <c r="V42" s="2"/>
      <c r="W42" s="2"/>
      <c r="X42" s="2"/>
      <c r="Y42" s="90" t="s">
        <v>95</v>
      </c>
      <c r="Z42" s="90" t="s">
        <v>82</v>
      </c>
      <c r="AA42" s="89"/>
    </row>
    <row r="43" spans="2:34" ht="10.5" customHeight="1" x14ac:dyDescent="0.25">
      <c r="K43" s="72" t="str">
        <f>IF(($AD$10+List1!A15)&lt;=$AD$11,$AD$10+List1!A15,"")</f>
        <v/>
      </c>
      <c r="L43" s="60"/>
      <c r="M43" s="60"/>
      <c r="N43" s="60"/>
      <c r="O43" s="58" t="str">
        <f t="shared" si="8"/>
        <v/>
      </c>
      <c r="P43" s="56">
        <f t="shared" si="7"/>
        <v>0</v>
      </c>
      <c r="Q43" s="56">
        <f t="shared" si="9"/>
        <v>1</v>
      </c>
      <c r="R43" s="76">
        <f t="shared" si="10"/>
        <v>0</v>
      </c>
      <c r="S43" s="122"/>
      <c r="T43" s="2"/>
      <c r="U43" s="2"/>
      <c r="V43" s="2"/>
      <c r="W43" s="2"/>
      <c r="X43" s="2"/>
      <c r="Y43" s="90" t="s">
        <v>96</v>
      </c>
      <c r="Z43" s="90" t="s">
        <v>82</v>
      </c>
      <c r="AA43" s="89"/>
    </row>
    <row r="44" spans="2:34" ht="10.5" customHeight="1" x14ac:dyDescent="0.25">
      <c r="B44" s="217" t="s">
        <v>144</v>
      </c>
      <c r="C44" s="217"/>
      <c r="D44" s="217"/>
      <c r="E44" s="217"/>
      <c r="F44" s="217"/>
      <c r="G44" s="217"/>
      <c r="H44" s="217"/>
      <c r="I44" s="22"/>
      <c r="J44" s="67"/>
      <c r="K44" s="72" t="str">
        <f>IF(($AD$10+List1!A16)&lt;=$AD$11,$AD$10+List1!A16,"")</f>
        <v/>
      </c>
      <c r="L44" s="60"/>
      <c r="M44" s="60"/>
      <c r="N44" s="60"/>
      <c r="O44" s="58" t="str">
        <f t="shared" si="8"/>
        <v/>
      </c>
      <c r="P44" s="56">
        <f t="shared" si="7"/>
        <v>0</v>
      </c>
      <c r="Q44" s="56">
        <f t="shared" si="9"/>
        <v>1</v>
      </c>
      <c r="R44" s="76">
        <f t="shared" si="10"/>
        <v>0</v>
      </c>
      <c r="S44" s="122"/>
      <c r="T44" s="2"/>
      <c r="U44" s="2"/>
      <c r="V44" s="2"/>
      <c r="W44" s="2"/>
      <c r="X44" s="2"/>
      <c r="Y44" s="90" t="s">
        <v>97</v>
      </c>
      <c r="Z44" s="90" t="s">
        <v>82</v>
      </c>
      <c r="AA44" s="89"/>
    </row>
    <row r="45" spans="2:34" ht="10.5" customHeight="1" x14ac:dyDescent="0.25">
      <c r="B45" s="22"/>
      <c r="C45" s="22"/>
      <c r="D45" s="22"/>
      <c r="E45" s="22"/>
      <c r="F45" s="22"/>
      <c r="G45" s="22"/>
      <c r="H45" s="22"/>
      <c r="I45" s="22"/>
      <c r="J45" s="67"/>
      <c r="K45" s="72" t="str">
        <f>IF(($AD$10+List1!A17)&lt;=$AD$11,$AD$10+List1!A17,"")</f>
        <v/>
      </c>
      <c r="L45" s="60"/>
      <c r="M45" s="60"/>
      <c r="N45" s="60"/>
      <c r="O45" s="58" t="str">
        <f t="shared" si="8"/>
        <v/>
      </c>
      <c r="P45" s="56">
        <f t="shared" si="7"/>
        <v>0</v>
      </c>
      <c r="Q45" s="56">
        <f t="shared" si="9"/>
        <v>1</v>
      </c>
      <c r="R45" s="76">
        <f t="shared" si="10"/>
        <v>0</v>
      </c>
      <c r="S45" s="122"/>
      <c r="T45" s="2"/>
      <c r="U45" s="2"/>
      <c r="V45" s="2"/>
      <c r="W45" s="2"/>
      <c r="X45" s="2"/>
      <c r="Y45" s="90" t="s">
        <v>98</v>
      </c>
      <c r="Z45" s="90" t="s">
        <v>80</v>
      </c>
      <c r="AA45" s="89"/>
    </row>
    <row r="46" spans="2:34" ht="3.75" customHeight="1" x14ac:dyDescent="0.25">
      <c r="F46" s="22"/>
      <c r="G46" s="22"/>
      <c r="H46" s="22"/>
      <c r="I46" s="22"/>
      <c r="J46" s="22"/>
      <c r="K46" s="70"/>
      <c r="R46" s="70"/>
      <c r="T46" s="49"/>
      <c r="U46" s="49"/>
      <c r="V46" s="49"/>
      <c r="W46" s="49"/>
      <c r="X46" s="49"/>
      <c r="Y46" s="23"/>
      <c r="Z46" s="23"/>
      <c r="AA46" s="23"/>
    </row>
    <row r="47" spans="2:34" ht="8.25" customHeight="1" x14ac:dyDescent="0.25">
      <c r="B47" s="215"/>
      <c r="C47" s="215"/>
      <c r="D47" s="215"/>
      <c r="E47" s="215"/>
      <c r="F47" s="215"/>
      <c r="G47" s="215"/>
      <c r="H47" s="215"/>
      <c r="I47" s="215"/>
      <c r="J47" s="3"/>
      <c r="K47" s="117"/>
      <c r="L47" s="5"/>
      <c r="M47" s="6"/>
      <c r="N47" s="6"/>
      <c r="O47" s="6"/>
      <c r="P47" s="6"/>
      <c r="Q47" s="6"/>
      <c r="R47" s="6"/>
      <c r="S47" s="6"/>
      <c r="Y47"/>
      <c r="Z47"/>
      <c r="AA47"/>
      <c r="AB47"/>
      <c r="AC47"/>
      <c r="AD47"/>
      <c r="AE47"/>
      <c r="AF47"/>
      <c r="AG47"/>
      <c r="AH47"/>
    </row>
    <row r="48" spans="2:34" ht="12" customHeight="1" x14ac:dyDescent="0.25">
      <c r="B48" s="123" t="s">
        <v>64</v>
      </c>
      <c r="C48" s="117"/>
      <c r="D48" s="117"/>
      <c r="E48" s="117"/>
      <c r="F48" s="117"/>
      <c r="G48" s="117"/>
      <c r="H48" s="117"/>
      <c r="I48" s="117"/>
      <c r="J48" s="3"/>
      <c r="K48" s="117"/>
      <c r="L48" s="5"/>
      <c r="M48" s="6"/>
      <c r="N48" s="6"/>
      <c r="O48" s="6"/>
      <c r="P48" s="6"/>
      <c r="Q48" s="6"/>
      <c r="R48" s="6"/>
      <c r="S48" s="6"/>
      <c r="Y48"/>
      <c r="Z48"/>
      <c r="AA48"/>
      <c r="AB48"/>
      <c r="AC48"/>
      <c r="AD48"/>
      <c r="AE48"/>
      <c r="AF48"/>
      <c r="AG48"/>
      <c r="AH48"/>
    </row>
    <row r="49" spans="2:34" ht="18.75" customHeight="1" x14ac:dyDescent="0.25">
      <c r="C49" s="114"/>
      <c r="D49" s="114"/>
      <c r="E49" s="114"/>
      <c r="F49" s="114"/>
      <c r="G49" s="114"/>
      <c r="H49" s="114"/>
      <c r="I49" s="114"/>
      <c r="S49" s="38"/>
      <c r="Y49"/>
      <c r="Z49"/>
      <c r="AA49"/>
      <c r="AB49"/>
      <c r="AC49"/>
      <c r="AD49"/>
      <c r="AE49"/>
      <c r="AF49"/>
      <c r="AG49"/>
      <c r="AH49"/>
    </row>
    <row r="50" spans="2:34" ht="12" customHeight="1" x14ac:dyDescent="0.25">
      <c r="B50" s="114"/>
      <c r="C50" s="114"/>
      <c r="D50" s="114"/>
      <c r="E50" s="114"/>
      <c r="F50" s="114"/>
      <c r="G50" s="114"/>
      <c r="H50" s="114"/>
      <c r="I50" s="114"/>
      <c r="J50" s="217" t="s">
        <v>112</v>
      </c>
      <c r="K50" s="217"/>
      <c r="L50" s="217"/>
      <c r="M50" s="217"/>
      <c r="N50" s="217"/>
      <c r="O50" s="217"/>
      <c r="P50" s="217"/>
      <c r="Q50" s="217"/>
      <c r="R50" s="217"/>
      <c r="S50" s="37"/>
      <c r="Y50"/>
      <c r="Z50"/>
      <c r="AA50"/>
      <c r="AB50"/>
      <c r="AC50"/>
      <c r="AD50"/>
      <c r="AE50"/>
      <c r="AF50"/>
      <c r="AG50"/>
      <c r="AH50"/>
    </row>
    <row r="51" spans="2:34" ht="12" customHeight="1" x14ac:dyDescent="0.25">
      <c r="J51" s="216"/>
      <c r="K51" s="216"/>
      <c r="L51" s="216"/>
      <c r="M51" s="216"/>
      <c r="N51" s="216"/>
      <c r="O51" s="216"/>
      <c r="P51" s="216"/>
      <c r="Q51" s="216"/>
      <c r="R51" s="216"/>
      <c r="Y51"/>
      <c r="Z51"/>
      <c r="AA51"/>
      <c r="AB51"/>
      <c r="AC51"/>
      <c r="AD51"/>
      <c r="AE51"/>
      <c r="AF51"/>
      <c r="AG51"/>
      <c r="AH51"/>
    </row>
    <row r="52" spans="2:34" ht="12" customHeight="1" x14ac:dyDescent="0.25">
      <c r="Y52"/>
      <c r="Z52"/>
      <c r="AA52"/>
      <c r="AB52"/>
      <c r="AC52"/>
      <c r="AD52"/>
      <c r="AE52"/>
      <c r="AF52"/>
      <c r="AG52"/>
      <c r="AH52"/>
    </row>
    <row r="53" spans="2:34" ht="12" customHeight="1" x14ac:dyDescent="0.25">
      <c r="Y53"/>
      <c r="Z53"/>
      <c r="AA53"/>
      <c r="AB53"/>
      <c r="AC53"/>
      <c r="AD53"/>
      <c r="AE53"/>
      <c r="AF53"/>
      <c r="AG53"/>
      <c r="AH53"/>
    </row>
    <row r="54" spans="2:34" ht="12" customHeight="1" x14ac:dyDescent="0.25">
      <c r="B54" s="219" t="s">
        <v>147</v>
      </c>
      <c r="C54" s="219"/>
      <c r="D54" s="219"/>
      <c r="E54" s="219"/>
      <c r="F54" s="219"/>
      <c r="J54" s="217" t="s">
        <v>145</v>
      </c>
      <c r="K54" s="217"/>
      <c r="L54" s="217"/>
      <c r="M54" s="217"/>
      <c r="N54" s="217"/>
      <c r="O54" s="217"/>
      <c r="P54" s="217"/>
      <c r="Q54" s="217"/>
      <c r="R54" s="217"/>
      <c r="Y54"/>
      <c r="Z54"/>
      <c r="AA54"/>
      <c r="AB54"/>
      <c r="AC54"/>
      <c r="AD54"/>
      <c r="AE54"/>
      <c r="AF54"/>
      <c r="AG54"/>
      <c r="AH54"/>
    </row>
    <row r="55" spans="2:34" ht="12" customHeight="1" x14ac:dyDescent="0.25">
      <c r="Y55"/>
      <c r="Z55"/>
      <c r="AA55"/>
      <c r="AB55"/>
      <c r="AC55"/>
      <c r="AD55"/>
      <c r="AE55"/>
      <c r="AF55"/>
      <c r="AG55"/>
      <c r="AH55"/>
    </row>
    <row r="56" spans="2:34" ht="12" customHeight="1" x14ac:dyDescent="0.25">
      <c r="Y56"/>
      <c r="Z56"/>
      <c r="AA56"/>
      <c r="AB56"/>
      <c r="AC56"/>
      <c r="AD56"/>
      <c r="AE56"/>
      <c r="AF56"/>
      <c r="AG56"/>
      <c r="AH56"/>
    </row>
    <row r="57" spans="2:34" ht="12" customHeight="1" x14ac:dyDescent="0.25">
      <c r="Y57"/>
      <c r="Z57"/>
      <c r="AA57"/>
      <c r="AB57"/>
      <c r="AC57"/>
      <c r="AD57"/>
      <c r="AE57"/>
      <c r="AF57"/>
      <c r="AG57"/>
      <c r="AH57"/>
    </row>
    <row r="58" spans="2:34" ht="12" customHeight="1" x14ac:dyDescent="0.25">
      <c r="B58" s="220" t="s">
        <v>167</v>
      </c>
      <c r="C58" s="220"/>
      <c r="D58" s="220"/>
      <c r="E58" s="220"/>
      <c r="F58" s="220"/>
      <c r="J58" s="213" t="s">
        <v>146</v>
      </c>
      <c r="K58" s="213"/>
      <c r="L58" s="213"/>
      <c r="M58" s="213"/>
      <c r="N58" s="213"/>
      <c r="O58" s="213"/>
      <c r="P58" s="213"/>
      <c r="Q58" s="213"/>
      <c r="R58" s="213"/>
      <c r="S58" s="116"/>
      <c r="Y58"/>
      <c r="Z58"/>
      <c r="AA58"/>
      <c r="AB58"/>
      <c r="AC58"/>
      <c r="AD58"/>
      <c r="AE58"/>
      <c r="AF58"/>
      <c r="AG58"/>
      <c r="AH58"/>
    </row>
    <row r="59" spans="2:34" ht="12" customHeight="1" x14ac:dyDescent="0.25">
      <c r="J59" s="214"/>
      <c r="K59" s="214"/>
      <c r="L59" s="214"/>
      <c r="M59" s="214"/>
      <c r="N59" s="214"/>
      <c r="O59" s="214"/>
      <c r="P59" s="214"/>
      <c r="Q59" s="214"/>
      <c r="R59" s="214"/>
      <c r="S59" s="116"/>
      <c r="T59" s="50"/>
      <c r="U59" s="50"/>
      <c r="V59" s="50"/>
      <c r="W59" s="50"/>
      <c r="Y59"/>
      <c r="Z59"/>
      <c r="AA59"/>
      <c r="AB59"/>
      <c r="AC59"/>
      <c r="AD59"/>
      <c r="AE59"/>
      <c r="AF59"/>
      <c r="AG59"/>
      <c r="AH59"/>
    </row>
    <row r="60" spans="2:34" ht="6" customHeight="1" x14ac:dyDescent="0.25">
      <c r="T60" s="22"/>
      <c r="U60" s="22"/>
      <c r="V60" s="22"/>
      <c r="W60" s="22"/>
      <c r="Y60"/>
      <c r="Z60"/>
      <c r="AA60"/>
      <c r="AB60"/>
      <c r="AC60"/>
      <c r="AD60"/>
      <c r="AE60"/>
      <c r="AF60"/>
      <c r="AG60"/>
      <c r="AH60"/>
    </row>
    <row r="61" spans="2:34" x14ac:dyDescent="0.25">
      <c r="Y61"/>
      <c r="Z61"/>
      <c r="AA61"/>
      <c r="AB61"/>
      <c r="AC61"/>
      <c r="AD61"/>
      <c r="AE61"/>
      <c r="AF61"/>
      <c r="AG61"/>
      <c r="AH61"/>
    </row>
    <row r="62" spans="2:34" x14ac:dyDescent="0.25">
      <c r="Y62"/>
      <c r="Z62"/>
      <c r="AA62"/>
      <c r="AB62"/>
      <c r="AC62"/>
      <c r="AD62"/>
      <c r="AE62"/>
      <c r="AF62"/>
      <c r="AG62"/>
      <c r="AH62"/>
    </row>
  </sheetData>
  <sheetProtection algorithmName="SHA-512" hashValue="JWcVoNoDw8CDMSL5zwj+NfMREKkE4GdotpO/txR/YZlNyiY5Y9EV6/sTycmvxDm04quqHkFwiQ7dhP9R+r2D5Q==" saltValue="BXZ3+H/5okU24o6H8JCeiA==" spinCount="100000" sheet="1" selectLockedCells="1"/>
  <mergeCells count="137">
    <mergeCell ref="Y1:AB2"/>
    <mergeCell ref="I1:R1"/>
    <mergeCell ref="I2:R2"/>
    <mergeCell ref="I3:R3"/>
    <mergeCell ref="U21:U22"/>
    <mergeCell ref="N19:N20"/>
    <mergeCell ref="R19:R20"/>
    <mergeCell ref="D20:E20"/>
    <mergeCell ref="B21:B22"/>
    <mergeCell ref="D21:E21"/>
    <mergeCell ref="G21:G22"/>
    <mergeCell ref="H21:H22"/>
    <mergeCell ref="J21:J22"/>
    <mergeCell ref="G19:G20"/>
    <mergeCell ref="H19:H20"/>
    <mergeCell ref="J19:J20"/>
    <mergeCell ref="K19:K20"/>
    <mergeCell ref="L19:L20"/>
    <mergeCell ref="T21:T22"/>
    <mergeCell ref="M21:M22"/>
    <mergeCell ref="D22:E22"/>
    <mergeCell ref="I19:I20"/>
    <mergeCell ref="I21:I22"/>
    <mergeCell ref="B19:B20"/>
    <mergeCell ref="U17:U18"/>
    <mergeCell ref="U19:U20"/>
    <mergeCell ref="B4:R4"/>
    <mergeCell ref="B5:B6"/>
    <mergeCell ref="D5:E6"/>
    <mergeCell ref="G5:G6"/>
    <mergeCell ref="H5:H6"/>
    <mergeCell ref="I5:I6"/>
    <mergeCell ref="M15:M16"/>
    <mergeCell ref="M19:M20"/>
    <mergeCell ref="N15:N16"/>
    <mergeCell ref="R15:R16"/>
    <mergeCell ref="D16:E16"/>
    <mergeCell ref="B17:B18"/>
    <mergeCell ref="D17:E17"/>
    <mergeCell ref="G17:G18"/>
    <mergeCell ref="H17:H18"/>
    <mergeCell ref="J17:J18"/>
    <mergeCell ref="K17:K18"/>
    <mergeCell ref="D15:E15"/>
    <mergeCell ref="G15:G16"/>
    <mergeCell ref="H15:H16"/>
    <mergeCell ref="J15:J16"/>
    <mergeCell ref="U7:U8"/>
    <mergeCell ref="U9:U10"/>
    <mergeCell ref="U11:U12"/>
    <mergeCell ref="U13:U14"/>
    <mergeCell ref="U15:U16"/>
    <mergeCell ref="K7:K8"/>
    <mergeCell ref="L7:L8"/>
    <mergeCell ref="M7:M8"/>
    <mergeCell ref="N7:N8"/>
    <mergeCell ref="R7:R8"/>
    <mergeCell ref="T7:T8"/>
    <mergeCell ref="K13:K14"/>
    <mergeCell ref="L13:L14"/>
    <mergeCell ref="M13:M14"/>
    <mergeCell ref="N13:N14"/>
    <mergeCell ref="I17:I18"/>
    <mergeCell ref="R13:R14"/>
    <mergeCell ref="N21:N22"/>
    <mergeCell ref="R21:R22"/>
    <mergeCell ref="D8:E8"/>
    <mergeCell ref="N9:N10"/>
    <mergeCell ref="R9:R10"/>
    <mergeCell ref="K11:K12"/>
    <mergeCell ref="L11:L12"/>
    <mergeCell ref="M11:M12"/>
    <mergeCell ref="N11:N12"/>
    <mergeCell ref="R11:R12"/>
    <mergeCell ref="D12:E12"/>
    <mergeCell ref="M9:M10"/>
    <mergeCell ref="D10:E10"/>
    <mergeCell ref="I7:I8"/>
    <mergeCell ref="K9:K10"/>
    <mergeCell ref="L9:L10"/>
    <mergeCell ref="D14:E14"/>
    <mergeCell ref="K15:K16"/>
    <mergeCell ref="D19:E19"/>
    <mergeCell ref="J58:R59"/>
    <mergeCell ref="B47:I47"/>
    <mergeCell ref="J51:R51"/>
    <mergeCell ref="J54:R54"/>
    <mergeCell ref="H26:K26"/>
    <mergeCell ref="B54:F54"/>
    <mergeCell ref="B58:F58"/>
    <mergeCell ref="K27:N27"/>
    <mergeCell ref="J50:R50"/>
    <mergeCell ref="B33:I34"/>
    <mergeCell ref="B37:F38"/>
    <mergeCell ref="B39:I41"/>
    <mergeCell ref="B44:H44"/>
    <mergeCell ref="B13:B14"/>
    <mergeCell ref="D13:E13"/>
    <mergeCell ref="G13:G14"/>
    <mergeCell ref="H13:H14"/>
    <mergeCell ref="J13:J14"/>
    <mergeCell ref="I13:I14"/>
    <mergeCell ref="B7:B8"/>
    <mergeCell ref="D7:E7"/>
    <mergeCell ref="G7:G8"/>
    <mergeCell ref="H7:H8"/>
    <mergeCell ref="J7:J8"/>
    <mergeCell ref="B9:B10"/>
    <mergeCell ref="D9:E9"/>
    <mergeCell ref="G9:G10"/>
    <mergeCell ref="H9:H10"/>
    <mergeCell ref="J9:J10"/>
    <mergeCell ref="I9:I10"/>
    <mergeCell ref="Y27:AA27"/>
    <mergeCell ref="T19:T20"/>
    <mergeCell ref="T17:T18"/>
    <mergeCell ref="T15:T16"/>
    <mergeCell ref="T13:T14"/>
    <mergeCell ref="T11:T12"/>
    <mergeCell ref="T9:T10"/>
    <mergeCell ref="B11:B12"/>
    <mergeCell ref="D11:E11"/>
    <mergeCell ref="G11:G12"/>
    <mergeCell ref="H11:H12"/>
    <mergeCell ref="J11:J12"/>
    <mergeCell ref="I11:I12"/>
    <mergeCell ref="K21:K22"/>
    <mergeCell ref="L21:L22"/>
    <mergeCell ref="AA10:AB13"/>
    <mergeCell ref="N17:N18"/>
    <mergeCell ref="B15:B16"/>
    <mergeCell ref="L15:L16"/>
    <mergeCell ref="L17:L18"/>
    <mergeCell ref="M17:M18"/>
    <mergeCell ref="R17:R18"/>
    <mergeCell ref="D18:E18"/>
    <mergeCell ref="I15:I16"/>
  </mergeCells>
  <conditionalFormatting sqref="B9:B10">
    <cfRule type="expression" dxfId="18" priority="30">
      <formula>B9&lt;B7</formula>
    </cfRule>
  </conditionalFormatting>
  <conditionalFormatting sqref="B11:B22">
    <cfRule type="expression" dxfId="17" priority="29">
      <formula>B11&lt;B9</formula>
    </cfRule>
  </conditionalFormatting>
  <conditionalFormatting sqref="F7:F22">
    <cfRule type="expression" dxfId="16" priority="28">
      <formula>AND((B7=B5),(F7&lt;F6))</formula>
    </cfRule>
  </conditionalFormatting>
  <conditionalFormatting sqref="L7:L22">
    <cfRule type="expression" dxfId="15" priority="20">
      <formula>$E$25="ano"</formula>
    </cfRule>
  </conditionalFormatting>
  <conditionalFormatting sqref="K27:R45">
    <cfRule type="expression" dxfId="14" priority="12" stopIfTrue="1">
      <formula>$E$24="ne"</formula>
    </cfRule>
  </conditionalFormatting>
  <conditionalFormatting sqref="B9:B22">
    <cfRule type="expression" dxfId="13" priority="16">
      <formula>(B9-$B$7)&gt;16</formula>
    </cfRule>
    <cfRule type="expression" dxfId="12" priority="17">
      <formula>AND(B9&lt;&gt;"",B7="")</formula>
    </cfRule>
  </conditionalFormatting>
  <conditionalFormatting sqref="R30">
    <cfRule type="expression" dxfId="11" priority="18">
      <formula>(AND(K31="",(Q9+Q7)&lt;Q26))</formula>
    </cfRule>
  </conditionalFormatting>
  <conditionalFormatting sqref="F7">
    <cfRule type="expression" dxfId="10" priority="11">
      <formula>AND($B$7&lt;&gt;"",$F$7="")</formula>
    </cfRule>
  </conditionalFormatting>
  <conditionalFormatting sqref="F8">
    <cfRule type="expression" dxfId="9" priority="10" stopIfTrue="1">
      <formula>AND($B$7&lt;&gt;"",$F$8="")</formula>
    </cfRule>
  </conditionalFormatting>
  <conditionalFormatting sqref="F9">
    <cfRule type="expression" dxfId="8" priority="9">
      <formula>AND($B$9&lt;&gt;"",$F$9="")</formula>
    </cfRule>
  </conditionalFormatting>
  <conditionalFormatting sqref="F10">
    <cfRule type="expression" dxfId="7" priority="8" stopIfTrue="1">
      <formula>AND($B$9&lt;&gt;"",$F$10="")</formula>
    </cfRule>
  </conditionalFormatting>
  <conditionalFormatting sqref="F11">
    <cfRule type="expression" dxfId="6" priority="7">
      <formula>AND($B$11&lt;&gt;"",$F$11="")</formula>
    </cfRule>
  </conditionalFormatting>
  <conditionalFormatting sqref="F12">
    <cfRule type="expression" dxfId="5" priority="6" stopIfTrue="1">
      <formula>AND($B$11&lt;&gt;"",$F$12="")</formula>
    </cfRule>
  </conditionalFormatting>
  <conditionalFormatting sqref="F13">
    <cfRule type="expression" dxfId="4" priority="5">
      <formula>AND($B$13&lt;&gt;"",$F$13="")</formula>
    </cfRule>
  </conditionalFormatting>
  <conditionalFormatting sqref="F14">
    <cfRule type="expression" dxfId="3" priority="4" stopIfTrue="1">
      <formula>AND($B$13&lt;&gt;"",$F$14="")</formula>
    </cfRule>
  </conditionalFormatting>
  <conditionalFormatting sqref="B33:I34">
    <cfRule type="expression" dxfId="2" priority="3">
      <formula>$D$32="PF UK"</formula>
    </cfRule>
  </conditionalFormatting>
  <conditionalFormatting sqref="D32">
    <cfRule type="expression" dxfId="1" priority="2">
      <formula>$D$32="PF UK"</formula>
    </cfRule>
  </conditionalFormatting>
  <conditionalFormatting sqref="J53:R54">
    <cfRule type="expression" dxfId="0" priority="1">
      <formula>$D$32="PF UK"</formula>
    </cfRule>
  </conditionalFormatting>
  <dataValidations count="2">
    <dataValidation type="list" allowBlank="1" showInputMessage="1" showErrorMessage="1" sqref="Z8" xr:uid="{8447480C-702E-4203-92A4-DE7CE8A79AD1}">
      <formula1>$Y$17:$Y$20</formula1>
    </dataValidation>
    <dataValidation type="time" allowBlank="1" showInputMessage="1" showErrorMessage="1" errorTitle="Chybně zadaný čas" error="Zadejte čas ve tvaru &quot;hh:mm&quot;. Např.  14:35, max. hodnota je 23:59" promptTitle="Čas" prompt="Zadejte čas odjezdu nebo příjezdu ve tvaru hh:mm" sqref="F7:F22" xr:uid="{A0AE60D8-F700-428F-975E-A66CEEF770E3}">
      <formula1>0</formula1>
      <formula2>0.999988425925926</formula2>
    </dataValidation>
  </dataValidations>
  <pageMargins left="0.39370078740157483" right="0.19685039370078741" top="0.19685039370078741" bottom="0.39370078740157483" header="0.31496062992125984" footer="0.19685039370078741"/>
  <pageSetup paperSize="9" orientation="portrait" r:id="rId1"/>
  <headerFooter>
    <oddFooter>&amp;L&amp;7Univerzita Karlova Právnická fakulta 
nám. Curieových 901/7
116 40  Praha 1&amp;C&amp;7IČO: 00216208 
 DIČ: CZ00216208&amp;R&amp;7v. 2023.03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date" showInputMessage="1" showErrorMessage="1" errorTitle="Chybně zadaný datum" error="Opravte zadanou hodnotu na datum ve tvaru &quot;dd.mm.rr&quot;.  Např. 15.03.20" promptTitle="Datum" prompt="Datum zadejte ve tvaru dd.mm.rr" xr:uid="{50A9605A-B5D5-43CE-8EF5-714078438E22}">
          <x14:formula1>
            <xm:f>List1!$H$1</xm:f>
          </x14:formula1>
          <x14:formula2>
            <xm:f>List1!$H$2</xm:f>
          </x14:formula2>
          <xm:sqref>B7:B22</xm:sqref>
        </x14:dataValidation>
        <x14:dataValidation type="list" allowBlank="1" showInputMessage="1" showErrorMessage="1" xr:uid="{6C58D6BF-4CB6-42DD-AA2C-6D8E8355234F}">
          <x14:formula1>
            <xm:f>List1!$B$3:$B$11</xm:f>
          </x14:formula1>
          <xm:sqref>G7:G22</xm:sqref>
        </x14:dataValidation>
        <x14:dataValidation type="list" allowBlank="1" showInputMessage="1" showErrorMessage="1" xr:uid="{2D8AF3D9-451B-4AD5-8C00-0D4B951A3AB5}">
          <x14:formula1>
            <xm:f>List1!$K$2:$K$3</xm:f>
          </x14:formula1>
          <xm:sqref>E24:E25 L29:N45</xm:sqref>
        </x14:dataValidation>
        <x14:dataValidation type="list" allowBlank="1" showInputMessage="1" showErrorMessage="1" xr:uid="{225603CF-B898-4D97-B5D4-6322E8243EF9}">
          <x14:formula1>
            <xm:f>List1!$M$2:$M$4</xm:f>
          </x14:formula1>
          <xm:sqref>D32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A28D3-3753-493F-AAE1-1C5DCF9904A5}">
  <sheetPr codeName="List3">
    <pageSetUpPr fitToPage="1"/>
  </sheetPr>
  <dimension ref="B1:AC50"/>
  <sheetViews>
    <sheetView showGridLines="0" showWhiteSpace="0" zoomScale="115" zoomScaleNormal="115" zoomScaleSheetLayoutView="115" zoomScalePageLayoutView="130" workbookViewId="0">
      <selection activeCell="B31" sqref="B31:Q45"/>
    </sheetView>
  </sheetViews>
  <sheetFormatPr defaultRowHeight="15" x14ac:dyDescent="0.25"/>
  <cols>
    <col min="1" max="1" width="0.7109375" style="97" customWidth="1"/>
    <col min="2" max="2" width="8.140625" style="97" customWidth="1"/>
    <col min="3" max="3" width="10.5703125" style="97" customWidth="1"/>
    <col min="4" max="4" width="9.5703125" style="97" customWidth="1"/>
    <col min="5" max="5" width="2.5703125" style="97" customWidth="1"/>
    <col min="6" max="6" width="5.28515625" style="97" customWidth="1"/>
    <col min="7" max="7" width="6.28515625" style="97" customWidth="1"/>
    <col min="8" max="8" width="2.42578125" style="97" customWidth="1"/>
    <col min="9" max="9" width="5.5703125" style="97" customWidth="1"/>
    <col min="10" max="10" width="5.7109375" style="97" customWidth="1"/>
    <col min="11" max="11" width="7" style="97" customWidth="1"/>
    <col min="12" max="12" width="6.7109375" style="97" customWidth="1"/>
    <col min="13" max="13" width="7.5703125" style="97" customWidth="1"/>
    <col min="14" max="14" width="6.140625" style="97" customWidth="1"/>
    <col min="15" max="15" width="4.28515625" style="97" customWidth="1"/>
    <col min="16" max="16" width="5.140625" style="97" customWidth="1"/>
    <col min="17" max="17" width="1.5703125" style="97" customWidth="1"/>
    <col min="18" max="18" width="0.5703125" style="97" customWidth="1"/>
    <col min="19" max="19" width="0.7109375" style="97" hidden="1" customWidth="1"/>
    <col min="20" max="20" width="16.42578125" style="98" customWidth="1"/>
    <col min="21" max="22" width="11.7109375" style="98" customWidth="1"/>
    <col min="23" max="23" width="18.140625" style="98" customWidth="1"/>
    <col min="24" max="28" width="11.7109375" style="98" hidden="1" customWidth="1"/>
    <col min="29" max="29" width="11.7109375" style="98" customWidth="1"/>
    <col min="30" max="261" width="9.140625" style="97"/>
    <col min="262" max="262" width="6.28515625" style="97" customWidth="1"/>
    <col min="263" max="263" width="5.140625" style="97" customWidth="1"/>
    <col min="264" max="264" width="8.5703125" style="97" customWidth="1"/>
    <col min="265" max="265" width="6.5703125" style="97" customWidth="1"/>
    <col min="266" max="266" width="7.28515625" style="97" customWidth="1"/>
    <col min="267" max="267" width="4.85546875" style="97" customWidth="1"/>
    <col min="268" max="268" width="5.85546875" style="97" customWidth="1"/>
    <col min="269" max="271" width="6.140625" style="97" customWidth="1"/>
    <col min="272" max="272" width="6.5703125" style="97" customWidth="1"/>
    <col min="273" max="273" width="6.7109375" style="97" customWidth="1"/>
    <col min="274" max="274" width="6.140625" style="97" customWidth="1"/>
    <col min="275" max="275" width="7.42578125" style="97" customWidth="1"/>
    <col min="276" max="276" width="7.140625" style="97" customWidth="1"/>
    <col min="277" max="517" width="9.140625" style="97"/>
    <col min="518" max="518" width="6.28515625" style="97" customWidth="1"/>
    <col min="519" max="519" width="5.140625" style="97" customWidth="1"/>
    <col min="520" max="520" width="8.5703125" style="97" customWidth="1"/>
    <col min="521" max="521" width="6.5703125" style="97" customWidth="1"/>
    <col min="522" max="522" width="7.28515625" style="97" customWidth="1"/>
    <col min="523" max="523" width="4.85546875" style="97" customWidth="1"/>
    <col min="524" max="524" width="5.85546875" style="97" customWidth="1"/>
    <col min="525" max="527" width="6.140625" style="97" customWidth="1"/>
    <col min="528" max="528" width="6.5703125" style="97" customWidth="1"/>
    <col min="529" max="529" width="6.7109375" style="97" customWidth="1"/>
    <col min="530" max="530" width="6.140625" style="97" customWidth="1"/>
    <col min="531" max="531" width="7.42578125" style="97" customWidth="1"/>
    <col min="532" max="532" width="7.140625" style="97" customWidth="1"/>
    <col min="533" max="773" width="9.140625" style="97"/>
    <col min="774" max="774" width="6.28515625" style="97" customWidth="1"/>
    <col min="775" max="775" width="5.140625" style="97" customWidth="1"/>
    <col min="776" max="776" width="8.5703125" style="97" customWidth="1"/>
    <col min="777" max="777" width="6.5703125" style="97" customWidth="1"/>
    <col min="778" max="778" width="7.28515625" style="97" customWidth="1"/>
    <col min="779" max="779" width="4.85546875" style="97" customWidth="1"/>
    <col min="780" max="780" width="5.85546875" style="97" customWidth="1"/>
    <col min="781" max="783" width="6.140625" style="97" customWidth="1"/>
    <col min="784" max="784" width="6.5703125" style="97" customWidth="1"/>
    <col min="785" max="785" width="6.7109375" style="97" customWidth="1"/>
    <col min="786" max="786" width="6.140625" style="97" customWidth="1"/>
    <col min="787" max="787" width="7.42578125" style="97" customWidth="1"/>
    <col min="788" max="788" width="7.140625" style="97" customWidth="1"/>
    <col min="789" max="1029" width="9.140625" style="97"/>
    <col min="1030" max="1030" width="6.28515625" style="97" customWidth="1"/>
    <col min="1031" max="1031" width="5.140625" style="97" customWidth="1"/>
    <col min="1032" max="1032" width="8.5703125" style="97" customWidth="1"/>
    <col min="1033" max="1033" width="6.5703125" style="97" customWidth="1"/>
    <col min="1034" max="1034" width="7.28515625" style="97" customWidth="1"/>
    <col min="1035" max="1035" width="4.85546875" style="97" customWidth="1"/>
    <col min="1036" max="1036" width="5.85546875" style="97" customWidth="1"/>
    <col min="1037" max="1039" width="6.140625" style="97" customWidth="1"/>
    <col min="1040" max="1040" width="6.5703125" style="97" customWidth="1"/>
    <col min="1041" max="1041" width="6.7109375" style="97" customWidth="1"/>
    <col min="1042" max="1042" width="6.140625" style="97" customWidth="1"/>
    <col min="1043" max="1043" width="7.42578125" style="97" customWidth="1"/>
    <col min="1044" max="1044" width="7.140625" style="97" customWidth="1"/>
    <col min="1045" max="1285" width="9.140625" style="97"/>
    <col min="1286" max="1286" width="6.28515625" style="97" customWidth="1"/>
    <col min="1287" max="1287" width="5.140625" style="97" customWidth="1"/>
    <col min="1288" max="1288" width="8.5703125" style="97" customWidth="1"/>
    <col min="1289" max="1289" width="6.5703125" style="97" customWidth="1"/>
    <col min="1290" max="1290" width="7.28515625" style="97" customWidth="1"/>
    <col min="1291" max="1291" width="4.85546875" style="97" customWidth="1"/>
    <col min="1292" max="1292" width="5.85546875" style="97" customWidth="1"/>
    <col min="1293" max="1295" width="6.140625" style="97" customWidth="1"/>
    <col min="1296" max="1296" width="6.5703125" style="97" customWidth="1"/>
    <col min="1297" max="1297" width="6.7109375" style="97" customWidth="1"/>
    <col min="1298" max="1298" width="6.140625" style="97" customWidth="1"/>
    <col min="1299" max="1299" width="7.42578125" style="97" customWidth="1"/>
    <col min="1300" max="1300" width="7.140625" style="97" customWidth="1"/>
    <col min="1301" max="1541" width="9.140625" style="97"/>
    <col min="1542" max="1542" width="6.28515625" style="97" customWidth="1"/>
    <col min="1543" max="1543" width="5.140625" style="97" customWidth="1"/>
    <col min="1544" max="1544" width="8.5703125" style="97" customWidth="1"/>
    <col min="1545" max="1545" width="6.5703125" style="97" customWidth="1"/>
    <col min="1546" max="1546" width="7.28515625" style="97" customWidth="1"/>
    <col min="1547" max="1547" width="4.85546875" style="97" customWidth="1"/>
    <col min="1548" max="1548" width="5.85546875" style="97" customWidth="1"/>
    <col min="1549" max="1551" width="6.140625" style="97" customWidth="1"/>
    <col min="1552" max="1552" width="6.5703125" style="97" customWidth="1"/>
    <col min="1553" max="1553" width="6.7109375" style="97" customWidth="1"/>
    <col min="1554" max="1554" width="6.140625" style="97" customWidth="1"/>
    <col min="1555" max="1555" width="7.42578125" style="97" customWidth="1"/>
    <col min="1556" max="1556" width="7.140625" style="97" customWidth="1"/>
    <col min="1557" max="1797" width="9.140625" style="97"/>
    <col min="1798" max="1798" width="6.28515625" style="97" customWidth="1"/>
    <col min="1799" max="1799" width="5.140625" style="97" customWidth="1"/>
    <col min="1800" max="1800" width="8.5703125" style="97" customWidth="1"/>
    <col min="1801" max="1801" width="6.5703125" style="97" customWidth="1"/>
    <col min="1802" max="1802" width="7.28515625" style="97" customWidth="1"/>
    <col min="1803" max="1803" width="4.85546875" style="97" customWidth="1"/>
    <col min="1804" max="1804" width="5.85546875" style="97" customWidth="1"/>
    <col min="1805" max="1807" width="6.140625" style="97" customWidth="1"/>
    <col min="1808" max="1808" width="6.5703125" style="97" customWidth="1"/>
    <col min="1809" max="1809" width="6.7109375" style="97" customWidth="1"/>
    <col min="1810" max="1810" width="6.140625" style="97" customWidth="1"/>
    <col min="1811" max="1811" width="7.42578125" style="97" customWidth="1"/>
    <col min="1812" max="1812" width="7.140625" style="97" customWidth="1"/>
    <col min="1813" max="2053" width="9.140625" style="97"/>
    <col min="2054" max="2054" width="6.28515625" style="97" customWidth="1"/>
    <col min="2055" max="2055" width="5.140625" style="97" customWidth="1"/>
    <col min="2056" max="2056" width="8.5703125" style="97" customWidth="1"/>
    <col min="2057" max="2057" width="6.5703125" style="97" customWidth="1"/>
    <col min="2058" max="2058" width="7.28515625" style="97" customWidth="1"/>
    <col min="2059" max="2059" width="4.85546875" style="97" customWidth="1"/>
    <col min="2060" max="2060" width="5.85546875" style="97" customWidth="1"/>
    <col min="2061" max="2063" width="6.140625" style="97" customWidth="1"/>
    <col min="2064" max="2064" width="6.5703125" style="97" customWidth="1"/>
    <col min="2065" max="2065" width="6.7109375" style="97" customWidth="1"/>
    <col min="2066" max="2066" width="6.140625" style="97" customWidth="1"/>
    <col min="2067" max="2067" width="7.42578125" style="97" customWidth="1"/>
    <col min="2068" max="2068" width="7.140625" style="97" customWidth="1"/>
    <col min="2069" max="2309" width="9.140625" style="97"/>
    <col min="2310" max="2310" width="6.28515625" style="97" customWidth="1"/>
    <col min="2311" max="2311" width="5.140625" style="97" customWidth="1"/>
    <col min="2312" max="2312" width="8.5703125" style="97" customWidth="1"/>
    <col min="2313" max="2313" width="6.5703125" style="97" customWidth="1"/>
    <col min="2314" max="2314" width="7.28515625" style="97" customWidth="1"/>
    <col min="2315" max="2315" width="4.85546875" style="97" customWidth="1"/>
    <col min="2316" max="2316" width="5.85546875" style="97" customWidth="1"/>
    <col min="2317" max="2319" width="6.140625" style="97" customWidth="1"/>
    <col min="2320" max="2320" width="6.5703125" style="97" customWidth="1"/>
    <col min="2321" max="2321" width="6.7109375" style="97" customWidth="1"/>
    <col min="2322" max="2322" width="6.140625" style="97" customWidth="1"/>
    <col min="2323" max="2323" width="7.42578125" style="97" customWidth="1"/>
    <col min="2324" max="2324" width="7.140625" style="97" customWidth="1"/>
    <col min="2325" max="2565" width="9.140625" style="97"/>
    <col min="2566" max="2566" width="6.28515625" style="97" customWidth="1"/>
    <col min="2567" max="2567" width="5.140625" style="97" customWidth="1"/>
    <col min="2568" max="2568" width="8.5703125" style="97" customWidth="1"/>
    <col min="2569" max="2569" width="6.5703125" style="97" customWidth="1"/>
    <col min="2570" max="2570" width="7.28515625" style="97" customWidth="1"/>
    <col min="2571" max="2571" width="4.85546875" style="97" customWidth="1"/>
    <col min="2572" max="2572" width="5.85546875" style="97" customWidth="1"/>
    <col min="2573" max="2575" width="6.140625" style="97" customWidth="1"/>
    <col min="2576" max="2576" width="6.5703125" style="97" customWidth="1"/>
    <col min="2577" max="2577" width="6.7109375" style="97" customWidth="1"/>
    <col min="2578" max="2578" width="6.140625" style="97" customWidth="1"/>
    <col min="2579" max="2579" width="7.42578125" style="97" customWidth="1"/>
    <col min="2580" max="2580" width="7.140625" style="97" customWidth="1"/>
    <col min="2581" max="2821" width="9.140625" style="97"/>
    <col min="2822" max="2822" width="6.28515625" style="97" customWidth="1"/>
    <col min="2823" max="2823" width="5.140625" style="97" customWidth="1"/>
    <col min="2824" max="2824" width="8.5703125" style="97" customWidth="1"/>
    <col min="2825" max="2825" width="6.5703125" style="97" customWidth="1"/>
    <col min="2826" max="2826" width="7.28515625" style="97" customWidth="1"/>
    <col min="2827" max="2827" width="4.85546875" style="97" customWidth="1"/>
    <col min="2828" max="2828" width="5.85546875" style="97" customWidth="1"/>
    <col min="2829" max="2831" width="6.140625" style="97" customWidth="1"/>
    <col min="2832" max="2832" width="6.5703125" style="97" customWidth="1"/>
    <col min="2833" max="2833" width="6.7109375" style="97" customWidth="1"/>
    <col min="2834" max="2834" width="6.140625" style="97" customWidth="1"/>
    <col min="2835" max="2835" width="7.42578125" style="97" customWidth="1"/>
    <col min="2836" max="2836" width="7.140625" style="97" customWidth="1"/>
    <col min="2837" max="3077" width="9.140625" style="97"/>
    <col min="3078" max="3078" width="6.28515625" style="97" customWidth="1"/>
    <col min="3079" max="3079" width="5.140625" style="97" customWidth="1"/>
    <col min="3080" max="3080" width="8.5703125" style="97" customWidth="1"/>
    <col min="3081" max="3081" width="6.5703125" style="97" customWidth="1"/>
    <col min="3082" max="3082" width="7.28515625" style="97" customWidth="1"/>
    <col min="3083" max="3083" width="4.85546875" style="97" customWidth="1"/>
    <col min="3084" max="3084" width="5.85546875" style="97" customWidth="1"/>
    <col min="3085" max="3087" width="6.140625" style="97" customWidth="1"/>
    <col min="3088" max="3088" width="6.5703125" style="97" customWidth="1"/>
    <col min="3089" max="3089" width="6.7109375" style="97" customWidth="1"/>
    <col min="3090" max="3090" width="6.140625" style="97" customWidth="1"/>
    <col min="3091" max="3091" width="7.42578125" style="97" customWidth="1"/>
    <col min="3092" max="3092" width="7.140625" style="97" customWidth="1"/>
    <col min="3093" max="3333" width="9.140625" style="97"/>
    <col min="3334" max="3334" width="6.28515625" style="97" customWidth="1"/>
    <col min="3335" max="3335" width="5.140625" style="97" customWidth="1"/>
    <col min="3336" max="3336" width="8.5703125" style="97" customWidth="1"/>
    <col min="3337" max="3337" width="6.5703125" style="97" customWidth="1"/>
    <col min="3338" max="3338" width="7.28515625" style="97" customWidth="1"/>
    <col min="3339" max="3339" width="4.85546875" style="97" customWidth="1"/>
    <col min="3340" max="3340" width="5.85546875" style="97" customWidth="1"/>
    <col min="3341" max="3343" width="6.140625" style="97" customWidth="1"/>
    <col min="3344" max="3344" width="6.5703125" style="97" customWidth="1"/>
    <col min="3345" max="3345" width="6.7109375" style="97" customWidth="1"/>
    <col min="3346" max="3346" width="6.140625" style="97" customWidth="1"/>
    <col min="3347" max="3347" width="7.42578125" style="97" customWidth="1"/>
    <col min="3348" max="3348" width="7.140625" style="97" customWidth="1"/>
    <col min="3349" max="3589" width="9.140625" style="97"/>
    <col min="3590" max="3590" width="6.28515625" style="97" customWidth="1"/>
    <col min="3591" max="3591" width="5.140625" style="97" customWidth="1"/>
    <col min="3592" max="3592" width="8.5703125" style="97" customWidth="1"/>
    <col min="3593" max="3593" width="6.5703125" style="97" customWidth="1"/>
    <col min="3594" max="3594" width="7.28515625" style="97" customWidth="1"/>
    <col min="3595" max="3595" width="4.85546875" style="97" customWidth="1"/>
    <col min="3596" max="3596" width="5.85546875" style="97" customWidth="1"/>
    <col min="3597" max="3599" width="6.140625" style="97" customWidth="1"/>
    <col min="3600" max="3600" width="6.5703125" style="97" customWidth="1"/>
    <col min="3601" max="3601" width="6.7109375" style="97" customWidth="1"/>
    <col min="3602" max="3602" width="6.140625" style="97" customWidth="1"/>
    <col min="3603" max="3603" width="7.42578125" style="97" customWidth="1"/>
    <col min="3604" max="3604" width="7.140625" style="97" customWidth="1"/>
    <col min="3605" max="3845" width="9.140625" style="97"/>
    <col min="3846" max="3846" width="6.28515625" style="97" customWidth="1"/>
    <col min="3847" max="3847" width="5.140625" style="97" customWidth="1"/>
    <col min="3848" max="3848" width="8.5703125" style="97" customWidth="1"/>
    <col min="3849" max="3849" width="6.5703125" style="97" customWidth="1"/>
    <col min="3850" max="3850" width="7.28515625" style="97" customWidth="1"/>
    <col min="3851" max="3851" width="4.85546875" style="97" customWidth="1"/>
    <col min="3852" max="3852" width="5.85546875" style="97" customWidth="1"/>
    <col min="3853" max="3855" width="6.140625" style="97" customWidth="1"/>
    <col min="3856" max="3856" width="6.5703125" style="97" customWidth="1"/>
    <col min="3857" max="3857" width="6.7109375" style="97" customWidth="1"/>
    <col min="3858" max="3858" width="6.140625" style="97" customWidth="1"/>
    <col min="3859" max="3859" width="7.42578125" style="97" customWidth="1"/>
    <col min="3860" max="3860" width="7.140625" style="97" customWidth="1"/>
    <col min="3861" max="4101" width="9.140625" style="97"/>
    <col min="4102" max="4102" width="6.28515625" style="97" customWidth="1"/>
    <col min="4103" max="4103" width="5.140625" style="97" customWidth="1"/>
    <col min="4104" max="4104" width="8.5703125" style="97" customWidth="1"/>
    <col min="4105" max="4105" width="6.5703125" style="97" customWidth="1"/>
    <col min="4106" max="4106" width="7.28515625" style="97" customWidth="1"/>
    <col min="4107" max="4107" width="4.85546875" style="97" customWidth="1"/>
    <col min="4108" max="4108" width="5.85546875" style="97" customWidth="1"/>
    <col min="4109" max="4111" width="6.140625" style="97" customWidth="1"/>
    <col min="4112" max="4112" width="6.5703125" style="97" customWidth="1"/>
    <col min="4113" max="4113" width="6.7109375" style="97" customWidth="1"/>
    <col min="4114" max="4114" width="6.140625" style="97" customWidth="1"/>
    <col min="4115" max="4115" width="7.42578125" style="97" customWidth="1"/>
    <col min="4116" max="4116" width="7.140625" style="97" customWidth="1"/>
    <col min="4117" max="4357" width="9.140625" style="97"/>
    <col min="4358" max="4358" width="6.28515625" style="97" customWidth="1"/>
    <col min="4359" max="4359" width="5.140625" style="97" customWidth="1"/>
    <col min="4360" max="4360" width="8.5703125" style="97" customWidth="1"/>
    <col min="4361" max="4361" width="6.5703125" style="97" customWidth="1"/>
    <col min="4362" max="4362" width="7.28515625" style="97" customWidth="1"/>
    <col min="4363" max="4363" width="4.85546875" style="97" customWidth="1"/>
    <col min="4364" max="4364" width="5.85546875" style="97" customWidth="1"/>
    <col min="4365" max="4367" width="6.140625" style="97" customWidth="1"/>
    <col min="4368" max="4368" width="6.5703125" style="97" customWidth="1"/>
    <col min="4369" max="4369" width="6.7109375" style="97" customWidth="1"/>
    <col min="4370" max="4370" width="6.140625" style="97" customWidth="1"/>
    <col min="4371" max="4371" width="7.42578125" style="97" customWidth="1"/>
    <col min="4372" max="4372" width="7.140625" style="97" customWidth="1"/>
    <col min="4373" max="4613" width="9.140625" style="97"/>
    <col min="4614" max="4614" width="6.28515625" style="97" customWidth="1"/>
    <col min="4615" max="4615" width="5.140625" style="97" customWidth="1"/>
    <col min="4616" max="4616" width="8.5703125" style="97" customWidth="1"/>
    <col min="4617" max="4617" width="6.5703125" style="97" customWidth="1"/>
    <col min="4618" max="4618" width="7.28515625" style="97" customWidth="1"/>
    <col min="4619" max="4619" width="4.85546875" style="97" customWidth="1"/>
    <col min="4620" max="4620" width="5.85546875" style="97" customWidth="1"/>
    <col min="4621" max="4623" width="6.140625" style="97" customWidth="1"/>
    <col min="4624" max="4624" width="6.5703125" style="97" customWidth="1"/>
    <col min="4625" max="4625" width="6.7109375" style="97" customWidth="1"/>
    <col min="4626" max="4626" width="6.140625" style="97" customWidth="1"/>
    <col min="4627" max="4627" width="7.42578125" style="97" customWidth="1"/>
    <col min="4628" max="4628" width="7.140625" style="97" customWidth="1"/>
    <col min="4629" max="4869" width="9.140625" style="97"/>
    <col min="4870" max="4870" width="6.28515625" style="97" customWidth="1"/>
    <col min="4871" max="4871" width="5.140625" style="97" customWidth="1"/>
    <col min="4872" max="4872" width="8.5703125" style="97" customWidth="1"/>
    <col min="4873" max="4873" width="6.5703125" style="97" customWidth="1"/>
    <col min="4874" max="4874" width="7.28515625" style="97" customWidth="1"/>
    <col min="4875" max="4875" width="4.85546875" style="97" customWidth="1"/>
    <col min="4876" max="4876" width="5.85546875" style="97" customWidth="1"/>
    <col min="4877" max="4879" width="6.140625" style="97" customWidth="1"/>
    <col min="4880" max="4880" width="6.5703125" style="97" customWidth="1"/>
    <col min="4881" max="4881" width="6.7109375" style="97" customWidth="1"/>
    <col min="4882" max="4882" width="6.140625" style="97" customWidth="1"/>
    <col min="4883" max="4883" width="7.42578125" style="97" customWidth="1"/>
    <col min="4884" max="4884" width="7.140625" style="97" customWidth="1"/>
    <col min="4885" max="5125" width="9.140625" style="97"/>
    <col min="5126" max="5126" width="6.28515625" style="97" customWidth="1"/>
    <col min="5127" max="5127" width="5.140625" style="97" customWidth="1"/>
    <col min="5128" max="5128" width="8.5703125" style="97" customWidth="1"/>
    <col min="5129" max="5129" width="6.5703125" style="97" customWidth="1"/>
    <col min="5130" max="5130" width="7.28515625" style="97" customWidth="1"/>
    <col min="5131" max="5131" width="4.85546875" style="97" customWidth="1"/>
    <col min="5132" max="5132" width="5.85546875" style="97" customWidth="1"/>
    <col min="5133" max="5135" width="6.140625" style="97" customWidth="1"/>
    <col min="5136" max="5136" width="6.5703125" style="97" customWidth="1"/>
    <col min="5137" max="5137" width="6.7109375" style="97" customWidth="1"/>
    <col min="5138" max="5138" width="6.140625" style="97" customWidth="1"/>
    <col min="5139" max="5139" width="7.42578125" style="97" customWidth="1"/>
    <col min="5140" max="5140" width="7.140625" style="97" customWidth="1"/>
    <col min="5141" max="5381" width="9.140625" style="97"/>
    <col min="5382" max="5382" width="6.28515625" style="97" customWidth="1"/>
    <col min="5383" max="5383" width="5.140625" style="97" customWidth="1"/>
    <col min="5384" max="5384" width="8.5703125" style="97" customWidth="1"/>
    <col min="5385" max="5385" width="6.5703125" style="97" customWidth="1"/>
    <col min="5386" max="5386" width="7.28515625" style="97" customWidth="1"/>
    <col min="5387" max="5387" width="4.85546875" style="97" customWidth="1"/>
    <col min="5388" max="5388" width="5.85546875" style="97" customWidth="1"/>
    <col min="5389" max="5391" width="6.140625" style="97" customWidth="1"/>
    <col min="5392" max="5392" width="6.5703125" style="97" customWidth="1"/>
    <col min="5393" max="5393" width="6.7109375" style="97" customWidth="1"/>
    <col min="5394" max="5394" width="6.140625" style="97" customWidth="1"/>
    <col min="5395" max="5395" width="7.42578125" style="97" customWidth="1"/>
    <col min="5396" max="5396" width="7.140625" style="97" customWidth="1"/>
    <col min="5397" max="5637" width="9.140625" style="97"/>
    <col min="5638" max="5638" width="6.28515625" style="97" customWidth="1"/>
    <col min="5639" max="5639" width="5.140625" style="97" customWidth="1"/>
    <col min="5640" max="5640" width="8.5703125" style="97" customWidth="1"/>
    <col min="5641" max="5641" width="6.5703125" style="97" customWidth="1"/>
    <col min="5642" max="5642" width="7.28515625" style="97" customWidth="1"/>
    <col min="5643" max="5643" width="4.85546875" style="97" customWidth="1"/>
    <col min="5644" max="5644" width="5.85546875" style="97" customWidth="1"/>
    <col min="5645" max="5647" width="6.140625" style="97" customWidth="1"/>
    <col min="5648" max="5648" width="6.5703125" style="97" customWidth="1"/>
    <col min="5649" max="5649" width="6.7109375" style="97" customWidth="1"/>
    <col min="5650" max="5650" width="6.140625" style="97" customWidth="1"/>
    <col min="5651" max="5651" width="7.42578125" style="97" customWidth="1"/>
    <col min="5652" max="5652" width="7.140625" style="97" customWidth="1"/>
    <col min="5653" max="5893" width="9.140625" style="97"/>
    <col min="5894" max="5894" width="6.28515625" style="97" customWidth="1"/>
    <col min="5895" max="5895" width="5.140625" style="97" customWidth="1"/>
    <col min="5896" max="5896" width="8.5703125" style="97" customWidth="1"/>
    <col min="5897" max="5897" width="6.5703125" style="97" customWidth="1"/>
    <col min="5898" max="5898" width="7.28515625" style="97" customWidth="1"/>
    <col min="5899" max="5899" width="4.85546875" style="97" customWidth="1"/>
    <col min="5900" max="5900" width="5.85546875" style="97" customWidth="1"/>
    <col min="5901" max="5903" width="6.140625" style="97" customWidth="1"/>
    <col min="5904" max="5904" width="6.5703125" style="97" customWidth="1"/>
    <col min="5905" max="5905" width="6.7109375" style="97" customWidth="1"/>
    <col min="5906" max="5906" width="6.140625" style="97" customWidth="1"/>
    <col min="5907" max="5907" width="7.42578125" style="97" customWidth="1"/>
    <col min="5908" max="5908" width="7.140625" style="97" customWidth="1"/>
    <col min="5909" max="6149" width="9.140625" style="97"/>
    <col min="6150" max="6150" width="6.28515625" style="97" customWidth="1"/>
    <col min="6151" max="6151" width="5.140625" style="97" customWidth="1"/>
    <col min="6152" max="6152" width="8.5703125" style="97" customWidth="1"/>
    <col min="6153" max="6153" width="6.5703125" style="97" customWidth="1"/>
    <col min="6154" max="6154" width="7.28515625" style="97" customWidth="1"/>
    <col min="6155" max="6155" width="4.85546875" style="97" customWidth="1"/>
    <col min="6156" max="6156" width="5.85546875" style="97" customWidth="1"/>
    <col min="6157" max="6159" width="6.140625" style="97" customWidth="1"/>
    <col min="6160" max="6160" width="6.5703125" style="97" customWidth="1"/>
    <col min="6161" max="6161" width="6.7109375" style="97" customWidth="1"/>
    <col min="6162" max="6162" width="6.140625" style="97" customWidth="1"/>
    <col min="6163" max="6163" width="7.42578125" style="97" customWidth="1"/>
    <col min="6164" max="6164" width="7.140625" style="97" customWidth="1"/>
    <col min="6165" max="6405" width="9.140625" style="97"/>
    <col min="6406" max="6406" width="6.28515625" style="97" customWidth="1"/>
    <col min="6407" max="6407" width="5.140625" style="97" customWidth="1"/>
    <col min="6408" max="6408" width="8.5703125" style="97" customWidth="1"/>
    <col min="6409" max="6409" width="6.5703125" style="97" customWidth="1"/>
    <col min="6410" max="6410" width="7.28515625" style="97" customWidth="1"/>
    <col min="6411" max="6411" width="4.85546875" style="97" customWidth="1"/>
    <col min="6412" max="6412" width="5.85546875" style="97" customWidth="1"/>
    <col min="6413" max="6415" width="6.140625" style="97" customWidth="1"/>
    <col min="6416" max="6416" width="6.5703125" style="97" customWidth="1"/>
    <col min="6417" max="6417" width="6.7109375" style="97" customWidth="1"/>
    <col min="6418" max="6418" width="6.140625" style="97" customWidth="1"/>
    <col min="6419" max="6419" width="7.42578125" style="97" customWidth="1"/>
    <col min="6420" max="6420" width="7.140625" style="97" customWidth="1"/>
    <col min="6421" max="6661" width="9.140625" style="97"/>
    <col min="6662" max="6662" width="6.28515625" style="97" customWidth="1"/>
    <col min="6663" max="6663" width="5.140625" style="97" customWidth="1"/>
    <col min="6664" max="6664" width="8.5703125" style="97" customWidth="1"/>
    <col min="6665" max="6665" width="6.5703125" style="97" customWidth="1"/>
    <col min="6666" max="6666" width="7.28515625" style="97" customWidth="1"/>
    <col min="6667" max="6667" width="4.85546875" style="97" customWidth="1"/>
    <col min="6668" max="6668" width="5.85546875" style="97" customWidth="1"/>
    <col min="6669" max="6671" width="6.140625" style="97" customWidth="1"/>
    <col min="6672" max="6672" width="6.5703125" style="97" customWidth="1"/>
    <col min="6673" max="6673" width="6.7109375" style="97" customWidth="1"/>
    <col min="6674" max="6674" width="6.140625" style="97" customWidth="1"/>
    <col min="6675" max="6675" width="7.42578125" style="97" customWidth="1"/>
    <col min="6676" max="6676" width="7.140625" style="97" customWidth="1"/>
    <col min="6677" max="6917" width="9.140625" style="97"/>
    <col min="6918" max="6918" width="6.28515625" style="97" customWidth="1"/>
    <col min="6919" max="6919" width="5.140625" style="97" customWidth="1"/>
    <col min="6920" max="6920" width="8.5703125" style="97" customWidth="1"/>
    <col min="6921" max="6921" width="6.5703125" style="97" customWidth="1"/>
    <col min="6922" max="6922" width="7.28515625" style="97" customWidth="1"/>
    <col min="6923" max="6923" width="4.85546875" style="97" customWidth="1"/>
    <col min="6924" max="6924" width="5.85546875" style="97" customWidth="1"/>
    <col min="6925" max="6927" width="6.140625" style="97" customWidth="1"/>
    <col min="6928" max="6928" width="6.5703125" style="97" customWidth="1"/>
    <col min="6929" max="6929" width="6.7109375" style="97" customWidth="1"/>
    <col min="6930" max="6930" width="6.140625" style="97" customWidth="1"/>
    <col min="6931" max="6931" width="7.42578125" style="97" customWidth="1"/>
    <col min="6932" max="6932" width="7.140625" style="97" customWidth="1"/>
    <col min="6933" max="7173" width="9.140625" style="97"/>
    <col min="7174" max="7174" width="6.28515625" style="97" customWidth="1"/>
    <col min="7175" max="7175" width="5.140625" style="97" customWidth="1"/>
    <col min="7176" max="7176" width="8.5703125" style="97" customWidth="1"/>
    <col min="7177" max="7177" width="6.5703125" style="97" customWidth="1"/>
    <col min="7178" max="7178" width="7.28515625" style="97" customWidth="1"/>
    <col min="7179" max="7179" width="4.85546875" style="97" customWidth="1"/>
    <col min="7180" max="7180" width="5.85546875" style="97" customWidth="1"/>
    <col min="7181" max="7183" width="6.140625" style="97" customWidth="1"/>
    <col min="7184" max="7184" width="6.5703125" style="97" customWidth="1"/>
    <col min="7185" max="7185" width="6.7109375" style="97" customWidth="1"/>
    <col min="7186" max="7186" width="6.140625" style="97" customWidth="1"/>
    <col min="7187" max="7187" width="7.42578125" style="97" customWidth="1"/>
    <col min="7188" max="7188" width="7.140625" style="97" customWidth="1"/>
    <col min="7189" max="7429" width="9.140625" style="97"/>
    <col min="7430" max="7430" width="6.28515625" style="97" customWidth="1"/>
    <col min="7431" max="7431" width="5.140625" style="97" customWidth="1"/>
    <col min="7432" max="7432" width="8.5703125" style="97" customWidth="1"/>
    <col min="7433" max="7433" width="6.5703125" style="97" customWidth="1"/>
    <col min="7434" max="7434" width="7.28515625" style="97" customWidth="1"/>
    <col min="7435" max="7435" width="4.85546875" style="97" customWidth="1"/>
    <col min="7436" max="7436" width="5.85546875" style="97" customWidth="1"/>
    <col min="7437" max="7439" width="6.140625" style="97" customWidth="1"/>
    <col min="7440" max="7440" width="6.5703125" style="97" customWidth="1"/>
    <col min="7441" max="7441" width="6.7109375" style="97" customWidth="1"/>
    <col min="7442" max="7442" width="6.140625" style="97" customWidth="1"/>
    <col min="7443" max="7443" width="7.42578125" style="97" customWidth="1"/>
    <col min="7444" max="7444" width="7.140625" style="97" customWidth="1"/>
    <col min="7445" max="7685" width="9.140625" style="97"/>
    <col min="7686" max="7686" width="6.28515625" style="97" customWidth="1"/>
    <col min="7687" max="7687" width="5.140625" style="97" customWidth="1"/>
    <col min="7688" max="7688" width="8.5703125" style="97" customWidth="1"/>
    <col min="7689" max="7689" width="6.5703125" style="97" customWidth="1"/>
    <col min="7690" max="7690" width="7.28515625" style="97" customWidth="1"/>
    <col min="7691" max="7691" width="4.85546875" style="97" customWidth="1"/>
    <col min="7692" max="7692" width="5.85546875" style="97" customWidth="1"/>
    <col min="7693" max="7695" width="6.140625" style="97" customWidth="1"/>
    <col min="7696" max="7696" width="6.5703125" style="97" customWidth="1"/>
    <col min="7697" max="7697" width="6.7109375" style="97" customWidth="1"/>
    <col min="7698" max="7698" width="6.140625" style="97" customWidth="1"/>
    <col min="7699" max="7699" width="7.42578125" style="97" customWidth="1"/>
    <col min="7700" max="7700" width="7.140625" style="97" customWidth="1"/>
    <col min="7701" max="7941" width="9.140625" style="97"/>
    <col min="7942" max="7942" width="6.28515625" style="97" customWidth="1"/>
    <col min="7943" max="7943" width="5.140625" style="97" customWidth="1"/>
    <col min="7944" max="7944" width="8.5703125" style="97" customWidth="1"/>
    <col min="7945" max="7945" width="6.5703125" style="97" customWidth="1"/>
    <col min="7946" max="7946" width="7.28515625" style="97" customWidth="1"/>
    <col min="7947" max="7947" width="4.85546875" style="97" customWidth="1"/>
    <col min="7948" max="7948" width="5.85546875" style="97" customWidth="1"/>
    <col min="7949" max="7951" width="6.140625" style="97" customWidth="1"/>
    <col min="7952" max="7952" width="6.5703125" style="97" customWidth="1"/>
    <col min="7953" max="7953" width="6.7109375" style="97" customWidth="1"/>
    <col min="7954" max="7954" width="6.140625" style="97" customWidth="1"/>
    <col min="7955" max="7955" width="7.42578125" style="97" customWidth="1"/>
    <col min="7956" max="7956" width="7.140625" style="97" customWidth="1"/>
    <col min="7957" max="8197" width="9.140625" style="97"/>
    <col min="8198" max="8198" width="6.28515625" style="97" customWidth="1"/>
    <col min="8199" max="8199" width="5.140625" style="97" customWidth="1"/>
    <col min="8200" max="8200" width="8.5703125" style="97" customWidth="1"/>
    <col min="8201" max="8201" width="6.5703125" style="97" customWidth="1"/>
    <col min="8202" max="8202" width="7.28515625" style="97" customWidth="1"/>
    <col min="8203" max="8203" width="4.85546875" style="97" customWidth="1"/>
    <col min="8204" max="8204" width="5.85546875" style="97" customWidth="1"/>
    <col min="8205" max="8207" width="6.140625" style="97" customWidth="1"/>
    <col min="8208" max="8208" width="6.5703125" style="97" customWidth="1"/>
    <col min="8209" max="8209" width="6.7109375" style="97" customWidth="1"/>
    <col min="8210" max="8210" width="6.140625" style="97" customWidth="1"/>
    <col min="8211" max="8211" width="7.42578125" style="97" customWidth="1"/>
    <col min="8212" max="8212" width="7.140625" style="97" customWidth="1"/>
    <col min="8213" max="8453" width="9.140625" style="97"/>
    <col min="8454" max="8454" width="6.28515625" style="97" customWidth="1"/>
    <col min="8455" max="8455" width="5.140625" style="97" customWidth="1"/>
    <col min="8456" max="8456" width="8.5703125" style="97" customWidth="1"/>
    <col min="8457" max="8457" width="6.5703125" style="97" customWidth="1"/>
    <col min="8458" max="8458" width="7.28515625" style="97" customWidth="1"/>
    <col min="8459" max="8459" width="4.85546875" style="97" customWidth="1"/>
    <col min="8460" max="8460" width="5.85546875" style="97" customWidth="1"/>
    <col min="8461" max="8463" width="6.140625" style="97" customWidth="1"/>
    <col min="8464" max="8464" width="6.5703125" style="97" customWidth="1"/>
    <col min="8465" max="8465" width="6.7109375" style="97" customWidth="1"/>
    <col min="8466" max="8466" width="6.140625" style="97" customWidth="1"/>
    <col min="8467" max="8467" width="7.42578125" style="97" customWidth="1"/>
    <col min="8468" max="8468" width="7.140625" style="97" customWidth="1"/>
    <col min="8469" max="8709" width="9.140625" style="97"/>
    <col min="8710" max="8710" width="6.28515625" style="97" customWidth="1"/>
    <col min="8711" max="8711" width="5.140625" style="97" customWidth="1"/>
    <col min="8712" max="8712" width="8.5703125" style="97" customWidth="1"/>
    <col min="8713" max="8713" width="6.5703125" style="97" customWidth="1"/>
    <col min="8714" max="8714" width="7.28515625" style="97" customWidth="1"/>
    <col min="8715" max="8715" width="4.85546875" style="97" customWidth="1"/>
    <col min="8716" max="8716" width="5.85546875" style="97" customWidth="1"/>
    <col min="8717" max="8719" width="6.140625" style="97" customWidth="1"/>
    <col min="8720" max="8720" width="6.5703125" style="97" customWidth="1"/>
    <col min="8721" max="8721" width="6.7109375" style="97" customWidth="1"/>
    <col min="8722" max="8722" width="6.140625" style="97" customWidth="1"/>
    <col min="8723" max="8723" width="7.42578125" style="97" customWidth="1"/>
    <col min="8724" max="8724" width="7.140625" style="97" customWidth="1"/>
    <col min="8725" max="8965" width="9.140625" style="97"/>
    <col min="8966" max="8966" width="6.28515625" style="97" customWidth="1"/>
    <col min="8967" max="8967" width="5.140625" style="97" customWidth="1"/>
    <col min="8968" max="8968" width="8.5703125" style="97" customWidth="1"/>
    <col min="8969" max="8969" width="6.5703125" style="97" customWidth="1"/>
    <col min="8970" max="8970" width="7.28515625" style="97" customWidth="1"/>
    <col min="8971" max="8971" width="4.85546875" style="97" customWidth="1"/>
    <col min="8972" max="8972" width="5.85546875" style="97" customWidth="1"/>
    <col min="8973" max="8975" width="6.140625" style="97" customWidth="1"/>
    <col min="8976" max="8976" width="6.5703125" style="97" customWidth="1"/>
    <col min="8977" max="8977" width="6.7109375" style="97" customWidth="1"/>
    <col min="8978" max="8978" width="6.140625" style="97" customWidth="1"/>
    <col min="8979" max="8979" width="7.42578125" style="97" customWidth="1"/>
    <col min="8980" max="8980" width="7.140625" style="97" customWidth="1"/>
    <col min="8981" max="9221" width="9.140625" style="97"/>
    <col min="9222" max="9222" width="6.28515625" style="97" customWidth="1"/>
    <col min="9223" max="9223" width="5.140625" style="97" customWidth="1"/>
    <col min="9224" max="9224" width="8.5703125" style="97" customWidth="1"/>
    <col min="9225" max="9225" width="6.5703125" style="97" customWidth="1"/>
    <col min="9226" max="9226" width="7.28515625" style="97" customWidth="1"/>
    <col min="9227" max="9227" width="4.85546875" style="97" customWidth="1"/>
    <col min="9228" max="9228" width="5.85546875" style="97" customWidth="1"/>
    <col min="9229" max="9231" width="6.140625" style="97" customWidth="1"/>
    <col min="9232" max="9232" width="6.5703125" style="97" customWidth="1"/>
    <col min="9233" max="9233" width="6.7109375" style="97" customWidth="1"/>
    <col min="9234" max="9234" width="6.140625" style="97" customWidth="1"/>
    <col min="9235" max="9235" width="7.42578125" style="97" customWidth="1"/>
    <col min="9236" max="9236" width="7.140625" style="97" customWidth="1"/>
    <col min="9237" max="9477" width="9.140625" style="97"/>
    <col min="9478" max="9478" width="6.28515625" style="97" customWidth="1"/>
    <col min="9479" max="9479" width="5.140625" style="97" customWidth="1"/>
    <col min="9480" max="9480" width="8.5703125" style="97" customWidth="1"/>
    <col min="9481" max="9481" width="6.5703125" style="97" customWidth="1"/>
    <col min="9482" max="9482" width="7.28515625" style="97" customWidth="1"/>
    <col min="9483" max="9483" width="4.85546875" style="97" customWidth="1"/>
    <col min="9484" max="9484" width="5.85546875" style="97" customWidth="1"/>
    <col min="9485" max="9487" width="6.140625" style="97" customWidth="1"/>
    <col min="9488" max="9488" width="6.5703125" style="97" customWidth="1"/>
    <col min="9489" max="9489" width="6.7109375" style="97" customWidth="1"/>
    <col min="9490" max="9490" width="6.140625" style="97" customWidth="1"/>
    <col min="9491" max="9491" width="7.42578125" style="97" customWidth="1"/>
    <col min="9492" max="9492" width="7.140625" style="97" customWidth="1"/>
    <col min="9493" max="9733" width="9.140625" style="97"/>
    <col min="9734" max="9734" width="6.28515625" style="97" customWidth="1"/>
    <col min="9735" max="9735" width="5.140625" style="97" customWidth="1"/>
    <col min="9736" max="9736" width="8.5703125" style="97" customWidth="1"/>
    <col min="9737" max="9737" width="6.5703125" style="97" customWidth="1"/>
    <col min="9738" max="9738" width="7.28515625" style="97" customWidth="1"/>
    <col min="9739" max="9739" width="4.85546875" style="97" customWidth="1"/>
    <col min="9740" max="9740" width="5.85546875" style="97" customWidth="1"/>
    <col min="9741" max="9743" width="6.140625" style="97" customWidth="1"/>
    <col min="9744" max="9744" width="6.5703125" style="97" customWidth="1"/>
    <col min="9745" max="9745" width="6.7109375" style="97" customWidth="1"/>
    <col min="9746" max="9746" width="6.140625" style="97" customWidth="1"/>
    <col min="9747" max="9747" width="7.42578125" style="97" customWidth="1"/>
    <col min="9748" max="9748" width="7.140625" style="97" customWidth="1"/>
    <col min="9749" max="9989" width="9.140625" style="97"/>
    <col min="9990" max="9990" width="6.28515625" style="97" customWidth="1"/>
    <col min="9991" max="9991" width="5.140625" style="97" customWidth="1"/>
    <col min="9992" max="9992" width="8.5703125" style="97" customWidth="1"/>
    <col min="9993" max="9993" width="6.5703125" style="97" customWidth="1"/>
    <col min="9994" max="9994" width="7.28515625" style="97" customWidth="1"/>
    <col min="9995" max="9995" width="4.85546875" style="97" customWidth="1"/>
    <col min="9996" max="9996" width="5.85546875" style="97" customWidth="1"/>
    <col min="9997" max="9999" width="6.140625" style="97" customWidth="1"/>
    <col min="10000" max="10000" width="6.5703125" style="97" customWidth="1"/>
    <col min="10001" max="10001" width="6.7109375" style="97" customWidth="1"/>
    <col min="10002" max="10002" width="6.140625" style="97" customWidth="1"/>
    <col min="10003" max="10003" width="7.42578125" style="97" customWidth="1"/>
    <col min="10004" max="10004" width="7.140625" style="97" customWidth="1"/>
    <col min="10005" max="10245" width="9.140625" style="97"/>
    <col min="10246" max="10246" width="6.28515625" style="97" customWidth="1"/>
    <col min="10247" max="10247" width="5.140625" style="97" customWidth="1"/>
    <col min="10248" max="10248" width="8.5703125" style="97" customWidth="1"/>
    <col min="10249" max="10249" width="6.5703125" style="97" customWidth="1"/>
    <col min="10250" max="10250" width="7.28515625" style="97" customWidth="1"/>
    <col min="10251" max="10251" width="4.85546875" style="97" customWidth="1"/>
    <col min="10252" max="10252" width="5.85546875" style="97" customWidth="1"/>
    <col min="10253" max="10255" width="6.140625" style="97" customWidth="1"/>
    <col min="10256" max="10256" width="6.5703125" style="97" customWidth="1"/>
    <col min="10257" max="10257" width="6.7109375" style="97" customWidth="1"/>
    <col min="10258" max="10258" width="6.140625" style="97" customWidth="1"/>
    <col min="10259" max="10259" width="7.42578125" style="97" customWidth="1"/>
    <col min="10260" max="10260" width="7.140625" style="97" customWidth="1"/>
    <col min="10261" max="10501" width="9.140625" style="97"/>
    <col min="10502" max="10502" width="6.28515625" style="97" customWidth="1"/>
    <col min="10503" max="10503" width="5.140625" style="97" customWidth="1"/>
    <col min="10504" max="10504" width="8.5703125" style="97" customWidth="1"/>
    <col min="10505" max="10505" width="6.5703125" style="97" customWidth="1"/>
    <col min="10506" max="10506" width="7.28515625" style="97" customWidth="1"/>
    <col min="10507" max="10507" width="4.85546875" style="97" customWidth="1"/>
    <col min="10508" max="10508" width="5.85546875" style="97" customWidth="1"/>
    <col min="10509" max="10511" width="6.140625" style="97" customWidth="1"/>
    <col min="10512" max="10512" width="6.5703125" style="97" customWidth="1"/>
    <col min="10513" max="10513" width="6.7109375" style="97" customWidth="1"/>
    <col min="10514" max="10514" width="6.140625" style="97" customWidth="1"/>
    <col min="10515" max="10515" width="7.42578125" style="97" customWidth="1"/>
    <col min="10516" max="10516" width="7.140625" style="97" customWidth="1"/>
    <col min="10517" max="10757" width="9.140625" style="97"/>
    <col min="10758" max="10758" width="6.28515625" style="97" customWidth="1"/>
    <col min="10759" max="10759" width="5.140625" style="97" customWidth="1"/>
    <col min="10760" max="10760" width="8.5703125" style="97" customWidth="1"/>
    <col min="10761" max="10761" width="6.5703125" style="97" customWidth="1"/>
    <col min="10762" max="10762" width="7.28515625" style="97" customWidth="1"/>
    <col min="10763" max="10763" width="4.85546875" style="97" customWidth="1"/>
    <col min="10764" max="10764" width="5.85546875" style="97" customWidth="1"/>
    <col min="10765" max="10767" width="6.140625" style="97" customWidth="1"/>
    <col min="10768" max="10768" width="6.5703125" style="97" customWidth="1"/>
    <col min="10769" max="10769" width="6.7109375" style="97" customWidth="1"/>
    <col min="10770" max="10770" width="6.140625" style="97" customWidth="1"/>
    <col min="10771" max="10771" width="7.42578125" style="97" customWidth="1"/>
    <col min="10772" max="10772" width="7.140625" style="97" customWidth="1"/>
    <col min="10773" max="11013" width="9.140625" style="97"/>
    <col min="11014" max="11014" width="6.28515625" style="97" customWidth="1"/>
    <col min="11015" max="11015" width="5.140625" style="97" customWidth="1"/>
    <col min="11016" max="11016" width="8.5703125" style="97" customWidth="1"/>
    <col min="11017" max="11017" width="6.5703125" style="97" customWidth="1"/>
    <col min="11018" max="11018" width="7.28515625" style="97" customWidth="1"/>
    <col min="11019" max="11019" width="4.85546875" style="97" customWidth="1"/>
    <col min="11020" max="11020" width="5.85546875" style="97" customWidth="1"/>
    <col min="11021" max="11023" width="6.140625" style="97" customWidth="1"/>
    <col min="11024" max="11024" width="6.5703125" style="97" customWidth="1"/>
    <col min="11025" max="11025" width="6.7109375" style="97" customWidth="1"/>
    <col min="11026" max="11026" width="6.140625" style="97" customWidth="1"/>
    <col min="11027" max="11027" width="7.42578125" style="97" customWidth="1"/>
    <col min="11028" max="11028" width="7.140625" style="97" customWidth="1"/>
    <col min="11029" max="11269" width="9.140625" style="97"/>
    <col min="11270" max="11270" width="6.28515625" style="97" customWidth="1"/>
    <col min="11271" max="11271" width="5.140625" style="97" customWidth="1"/>
    <col min="11272" max="11272" width="8.5703125" style="97" customWidth="1"/>
    <col min="11273" max="11273" width="6.5703125" style="97" customWidth="1"/>
    <col min="11274" max="11274" width="7.28515625" style="97" customWidth="1"/>
    <col min="11275" max="11275" width="4.85546875" style="97" customWidth="1"/>
    <col min="11276" max="11276" width="5.85546875" style="97" customWidth="1"/>
    <col min="11277" max="11279" width="6.140625" style="97" customWidth="1"/>
    <col min="11280" max="11280" width="6.5703125" style="97" customWidth="1"/>
    <col min="11281" max="11281" width="6.7109375" style="97" customWidth="1"/>
    <col min="11282" max="11282" width="6.140625" style="97" customWidth="1"/>
    <col min="11283" max="11283" width="7.42578125" style="97" customWidth="1"/>
    <col min="11284" max="11284" width="7.140625" style="97" customWidth="1"/>
    <col min="11285" max="11525" width="9.140625" style="97"/>
    <col min="11526" max="11526" width="6.28515625" style="97" customWidth="1"/>
    <col min="11527" max="11527" width="5.140625" style="97" customWidth="1"/>
    <col min="11528" max="11528" width="8.5703125" style="97" customWidth="1"/>
    <col min="11529" max="11529" width="6.5703125" style="97" customWidth="1"/>
    <col min="11530" max="11530" width="7.28515625" style="97" customWidth="1"/>
    <col min="11531" max="11531" width="4.85546875" style="97" customWidth="1"/>
    <col min="11532" max="11532" width="5.85546875" style="97" customWidth="1"/>
    <col min="11533" max="11535" width="6.140625" style="97" customWidth="1"/>
    <col min="11536" max="11536" width="6.5703125" style="97" customWidth="1"/>
    <col min="11537" max="11537" width="6.7109375" style="97" customWidth="1"/>
    <col min="11538" max="11538" width="6.140625" style="97" customWidth="1"/>
    <col min="11539" max="11539" width="7.42578125" style="97" customWidth="1"/>
    <col min="11540" max="11540" width="7.140625" style="97" customWidth="1"/>
    <col min="11541" max="11781" width="9.140625" style="97"/>
    <col min="11782" max="11782" width="6.28515625" style="97" customWidth="1"/>
    <col min="11783" max="11783" width="5.140625" style="97" customWidth="1"/>
    <col min="11784" max="11784" width="8.5703125" style="97" customWidth="1"/>
    <col min="11785" max="11785" width="6.5703125" style="97" customWidth="1"/>
    <col min="11786" max="11786" width="7.28515625" style="97" customWidth="1"/>
    <col min="11787" max="11787" width="4.85546875" style="97" customWidth="1"/>
    <col min="11788" max="11788" width="5.85546875" style="97" customWidth="1"/>
    <col min="11789" max="11791" width="6.140625" style="97" customWidth="1"/>
    <col min="11792" max="11792" width="6.5703125" style="97" customWidth="1"/>
    <col min="11793" max="11793" width="6.7109375" style="97" customWidth="1"/>
    <col min="11794" max="11794" width="6.140625" style="97" customWidth="1"/>
    <col min="11795" max="11795" width="7.42578125" style="97" customWidth="1"/>
    <col min="11796" max="11796" width="7.140625" style="97" customWidth="1"/>
    <col min="11797" max="12037" width="9.140625" style="97"/>
    <col min="12038" max="12038" width="6.28515625" style="97" customWidth="1"/>
    <col min="12039" max="12039" width="5.140625" style="97" customWidth="1"/>
    <col min="12040" max="12040" width="8.5703125" style="97" customWidth="1"/>
    <col min="12041" max="12041" width="6.5703125" style="97" customWidth="1"/>
    <col min="12042" max="12042" width="7.28515625" style="97" customWidth="1"/>
    <col min="12043" max="12043" width="4.85546875" style="97" customWidth="1"/>
    <col min="12044" max="12044" width="5.85546875" style="97" customWidth="1"/>
    <col min="12045" max="12047" width="6.140625" style="97" customWidth="1"/>
    <col min="12048" max="12048" width="6.5703125" style="97" customWidth="1"/>
    <col min="12049" max="12049" width="6.7109375" style="97" customWidth="1"/>
    <col min="12050" max="12050" width="6.140625" style="97" customWidth="1"/>
    <col min="12051" max="12051" width="7.42578125" style="97" customWidth="1"/>
    <col min="12052" max="12052" width="7.140625" style="97" customWidth="1"/>
    <col min="12053" max="12293" width="9.140625" style="97"/>
    <col min="12294" max="12294" width="6.28515625" style="97" customWidth="1"/>
    <col min="12295" max="12295" width="5.140625" style="97" customWidth="1"/>
    <col min="12296" max="12296" width="8.5703125" style="97" customWidth="1"/>
    <col min="12297" max="12297" width="6.5703125" style="97" customWidth="1"/>
    <col min="12298" max="12298" width="7.28515625" style="97" customWidth="1"/>
    <col min="12299" max="12299" width="4.85546875" style="97" customWidth="1"/>
    <col min="12300" max="12300" width="5.85546875" style="97" customWidth="1"/>
    <col min="12301" max="12303" width="6.140625" style="97" customWidth="1"/>
    <col min="12304" max="12304" width="6.5703125" style="97" customWidth="1"/>
    <col min="12305" max="12305" width="6.7109375" style="97" customWidth="1"/>
    <col min="12306" max="12306" width="6.140625" style="97" customWidth="1"/>
    <col min="12307" max="12307" width="7.42578125" style="97" customWidth="1"/>
    <col min="12308" max="12308" width="7.140625" style="97" customWidth="1"/>
    <col min="12309" max="12549" width="9.140625" style="97"/>
    <col min="12550" max="12550" width="6.28515625" style="97" customWidth="1"/>
    <col min="12551" max="12551" width="5.140625" style="97" customWidth="1"/>
    <col min="12552" max="12552" width="8.5703125" style="97" customWidth="1"/>
    <col min="12553" max="12553" width="6.5703125" style="97" customWidth="1"/>
    <col min="12554" max="12554" width="7.28515625" style="97" customWidth="1"/>
    <col min="12555" max="12555" width="4.85546875" style="97" customWidth="1"/>
    <col min="12556" max="12556" width="5.85546875" style="97" customWidth="1"/>
    <col min="12557" max="12559" width="6.140625" style="97" customWidth="1"/>
    <col min="12560" max="12560" width="6.5703125" style="97" customWidth="1"/>
    <col min="12561" max="12561" width="6.7109375" style="97" customWidth="1"/>
    <col min="12562" max="12562" width="6.140625" style="97" customWidth="1"/>
    <col min="12563" max="12563" width="7.42578125" style="97" customWidth="1"/>
    <col min="12564" max="12564" width="7.140625" style="97" customWidth="1"/>
    <col min="12565" max="12805" width="9.140625" style="97"/>
    <col min="12806" max="12806" width="6.28515625" style="97" customWidth="1"/>
    <col min="12807" max="12807" width="5.140625" style="97" customWidth="1"/>
    <col min="12808" max="12808" width="8.5703125" style="97" customWidth="1"/>
    <col min="12809" max="12809" width="6.5703125" style="97" customWidth="1"/>
    <col min="12810" max="12810" width="7.28515625" style="97" customWidth="1"/>
    <col min="12811" max="12811" width="4.85546875" style="97" customWidth="1"/>
    <col min="12812" max="12812" width="5.85546875" style="97" customWidth="1"/>
    <col min="12813" max="12815" width="6.140625" style="97" customWidth="1"/>
    <col min="12816" max="12816" width="6.5703125" style="97" customWidth="1"/>
    <col min="12817" max="12817" width="6.7109375" style="97" customWidth="1"/>
    <col min="12818" max="12818" width="6.140625" style="97" customWidth="1"/>
    <col min="12819" max="12819" width="7.42578125" style="97" customWidth="1"/>
    <col min="12820" max="12820" width="7.140625" style="97" customWidth="1"/>
    <col min="12821" max="13061" width="9.140625" style="97"/>
    <col min="13062" max="13062" width="6.28515625" style="97" customWidth="1"/>
    <col min="13063" max="13063" width="5.140625" style="97" customWidth="1"/>
    <col min="13064" max="13064" width="8.5703125" style="97" customWidth="1"/>
    <col min="13065" max="13065" width="6.5703125" style="97" customWidth="1"/>
    <col min="13066" max="13066" width="7.28515625" style="97" customWidth="1"/>
    <col min="13067" max="13067" width="4.85546875" style="97" customWidth="1"/>
    <col min="13068" max="13068" width="5.85546875" style="97" customWidth="1"/>
    <col min="13069" max="13071" width="6.140625" style="97" customWidth="1"/>
    <col min="13072" max="13072" width="6.5703125" style="97" customWidth="1"/>
    <col min="13073" max="13073" width="6.7109375" style="97" customWidth="1"/>
    <col min="13074" max="13074" width="6.140625" style="97" customWidth="1"/>
    <col min="13075" max="13075" width="7.42578125" style="97" customWidth="1"/>
    <col min="13076" max="13076" width="7.140625" style="97" customWidth="1"/>
    <col min="13077" max="13317" width="9.140625" style="97"/>
    <col min="13318" max="13318" width="6.28515625" style="97" customWidth="1"/>
    <col min="13319" max="13319" width="5.140625" style="97" customWidth="1"/>
    <col min="13320" max="13320" width="8.5703125" style="97" customWidth="1"/>
    <col min="13321" max="13321" width="6.5703125" style="97" customWidth="1"/>
    <col min="13322" max="13322" width="7.28515625" style="97" customWidth="1"/>
    <col min="13323" max="13323" width="4.85546875" style="97" customWidth="1"/>
    <col min="13324" max="13324" width="5.85546875" style="97" customWidth="1"/>
    <col min="13325" max="13327" width="6.140625" style="97" customWidth="1"/>
    <col min="13328" max="13328" width="6.5703125" style="97" customWidth="1"/>
    <col min="13329" max="13329" width="6.7109375" style="97" customWidth="1"/>
    <col min="13330" max="13330" width="6.140625" style="97" customWidth="1"/>
    <col min="13331" max="13331" width="7.42578125" style="97" customWidth="1"/>
    <col min="13332" max="13332" width="7.140625" style="97" customWidth="1"/>
    <col min="13333" max="13573" width="9.140625" style="97"/>
    <col min="13574" max="13574" width="6.28515625" style="97" customWidth="1"/>
    <col min="13575" max="13575" width="5.140625" style="97" customWidth="1"/>
    <col min="13576" max="13576" width="8.5703125" style="97" customWidth="1"/>
    <col min="13577" max="13577" width="6.5703125" style="97" customWidth="1"/>
    <col min="13578" max="13578" width="7.28515625" style="97" customWidth="1"/>
    <col min="13579" max="13579" width="4.85546875" style="97" customWidth="1"/>
    <col min="13580" max="13580" width="5.85546875" style="97" customWidth="1"/>
    <col min="13581" max="13583" width="6.140625" style="97" customWidth="1"/>
    <col min="13584" max="13584" width="6.5703125" style="97" customWidth="1"/>
    <col min="13585" max="13585" width="6.7109375" style="97" customWidth="1"/>
    <col min="13586" max="13586" width="6.140625" style="97" customWidth="1"/>
    <col min="13587" max="13587" width="7.42578125" style="97" customWidth="1"/>
    <col min="13588" max="13588" width="7.140625" style="97" customWidth="1"/>
    <col min="13589" max="13829" width="9.140625" style="97"/>
    <col min="13830" max="13830" width="6.28515625" style="97" customWidth="1"/>
    <col min="13831" max="13831" width="5.140625" style="97" customWidth="1"/>
    <col min="13832" max="13832" width="8.5703125" style="97" customWidth="1"/>
    <col min="13833" max="13833" width="6.5703125" style="97" customWidth="1"/>
    <col min="13834" max="13834" width="7.28515625" style="97" customWidth="1"/>
    <col min="13835" max="13835" width="4.85546875" style="97" customWidth="1"/>
    <col min="13836" max="13836" width="5.85546875" style="97" customWidth="1"/>
    <col min="13837" max="13839" width="6.140625" style="97" customWidth="1"/>
    <col min="13840" max="13840" width="6.5703125" style="97" customWidth="1"/>
    <col min="13841" max="13841" width="6.7109375" style="97" customWidth="1"/>
    <col min="13842" max="13842" width="6.140625" style="97" customWidth="1"/>
    <col min="13843" max="13843" width="7.42578125" style="97" customWidth="1"/>
    <col min="13844" max="13844" width="7.140625" style="97" customWidth="1"/>
    <col min="13845" max="14085" width="9.140625" style="97"/>
    <col min="14086" max="14086" width="6.28515625" style="97" customWidth="1"/>
    <col min="14087" max="14087" width="5.140625" style="97" customWidth="1"/>
    <col min="14088" max="14088" width="8.5703125" style="97" customWidth="1"/>
    <col min="14089" max="14089" width="6.5703125" style="97" customWidth="1"/>
    <col min="14090" max="14090" width="7.28515625" style="97" customWidth="1"/>
    <col min="14091" max="14091" width="4.85546875" style="97" customWidth="1"/>
    <col min="14092" max="14092" width="5.85546875" style="97" customWidth="1"/>
    <col min="14093" max="14095" width="6.140625" style="97" customWidth="1"/>
    <col min="14096" max="14096" width="6.5703125" style="97" customWidth="1"/>
    <col min="14097" max="14097" width="6.7109375" style="97" customWidth="1"/>
    <col min="14098" max="14098" width="6.140625" style="97" customWidth="1"/>
    <col min="14099" max="14099" width="7.42578125" style="97" customWidth="1"/>
    <col min="14100" max="14100" width="7.140625" style="97" customWidth="1"/>
    <col min="14101" max="14341" width="9.140625" style="97"/>
    <col min="14342" max="14342" width="6.28515625" style="97" customWidth="1"/>
    <col min="14343" max="14343" width="5.140625" style="97" customWidth="1"/>
    <col min="14344" max="14344" width="8.5703125" style="97" customWidth="1"/>
    <col min="14345" max="14345" width="6.5703125" style="97" customWidth="1"/>
    <col min="14346" max="14346" width="7.28515625" style="97" customWidth="1"/>
    <col min="14347" max="14347" width="4.85546875" style="97" customWidth="1"/>
    <col min="14348" max="14348" width="5.85546875" style="97" customWidth="1"/>
    <col min="14349" max="14351" width="6.140625" style="97" customWidth="1"/>
    <col min="14352" max="14352" width="6.5703125" style="97" customWidth="1"/>
    <col min="14353" max="14353" width="6.7109375" style="97" customWidth="1"/>
    <col min="14354" max="14354" width="6.140625" style="97" customWidth="1"/>
    <col min="14355" max="14355" width="7.42578125" style="97" customWidth="1"/>
    <col min="14356" max="14356" width="7.140625" style="97" customWidth="1"/>
    <col min="14357" max="14597" width="9.140625" style="97"/>
    <col min="14598" max="14598" width="6.28515625" style="97" customWidth="1"/>
    <col min="14599" max="14599" width="5.140625" style="97" customWidth="1"/>
    <col min="14600" max="14600" width="8.5703125" style="97" customWidth="1"/>
    <col min="14601" max="14601" width="6.5703125" style="97" customWidth="1"/>
    <col min="14602" max="14602" width="7.28515625" style="97" customWidth="1"/>
    <col min="14603" max="14603" width="4.85546875" style="97" customWidth="1"/>
    <col min="14604" max="14604" width="5.85546875" style="97" customWidth="1"/>
    <col min="14605" max="14607" width="6.140625" style="97" customWidth="1"/>
    <col min="14608" max="14608" width="6.5703125" style="97" customWidth="1"/>
    <col min="14609" max="14609" width="6.7109375" style="97" customWidth="1"/>
    <col min="14610" max="14610" width="6.140625" style="97" customWidth="1"/>
    <col min="14611" max="14611" width="7.42578125" style="97" customWidth="1"/>
    <col min="14612" max="14612" width="7.140625" style="97" customWidth="1"/>
    <col min="14613" max="14853" width="9.140625" style="97"/>
    <col min="14854" max="14854" width="6.28515625" style="97" customWidth="1"/>
    <col min="14855" max="14855" width="5.140625" style="97" customWidth="1"/>
    <col min="14856" max="14856" width="8.5703125" style="97" customWidth="1"/>
    <col min="14857" max="14857" width="6.5703125" style="97" customWidth="1"/>
    <col min="14858" max="14858" width="7.28515625" style="97" customWidth="1"/>
    <col min="14859" max="14859" width="4.85546875" style="97" customWidth="1"/>
    <col min="14860" max="14860" width="5.85546875" style="97" customWidth="1"/>
    <col min="14861" max="14863" width="6.140625" style="97" customWidth="1"/>
    <col min="14864" max="14864" width="6.5703125" style="97" customWidth="1"/>
    <col min="14865" max="14865" width="6.7109375" style="97" customWidth="1"/>
    <col min="14866" max="14866" width="6.140625" style="97" customWidth="1"/>
    <col min="14867" max="14867" width="7.42578125" style="97" customWidth="1"/>
    <col min="14868" max="14868" width="7.140625" style="97" customWidth="1"/>
    <col min="14869" max="15109" width="9.140625" style="97"/>
    <col min="15110" max="15110" width="6.28515625" style="97" customWidth="1"/>
    <col min="15111" max="15111" width="5.140625" style="97" customWidth="1"/>
    <col min="15112" max="15112" width="8.5703125" style="97" customWidth="1"/>
    <col min="15113" max="15113" width="6.5703125" style="97" customWidth="1"/>
    <col min="15114" max="15114" width="7.28515625" style="97" customWidth="1"/>
    <col min="15115" max="15115" width="4.85546875" style="97" customWidth="1"/>
    <col min="15116" max="15116" width="5.85546875" style="97" customWidth="1"/>
    <col min="15117" max="15119" width="6.140625" style="97" customWidth="1"/>
    <col min="15120" max="15120" width="6.5703125" style="97" customWidth="1"/>
    <col min="15121" max="15121" width="6.7109375" style="97" customWidth="1"/>
    <col min="15122" max="15122" width="6.140625" style="97" customWidth="1"/>
    <col min="15123" max="15123" width="7.42578125" style="97" customWidth="1"/>
    <col min="15124" max="15124" width="7.140625" style="97" customWidth="1"/>
    <col min="15125" max="15365" width="9.140625" style="97"/>
    <col min="15366" max="15366" width="6.28515625" style="97" customWidth="1"/>
    <col min="15367" max="15367" width="5.140625" style="97" customWidth="1"/>
    <col min="15368" max="15368" width="8.5703125" style="97" customWidth="1"/>
    <col min="15369" max="15369" width="6.5703125" style="97" customWidth="1"/>
    <col min="15370" max="15370" width="7.28515625" style="97" customWidth="1"/>
    <col min="15371" max="15371" width="4.85546875" style="97" customWidth="1"/>
    <col min="15372" max="15372" width="5.85546875" style="97" customWidth="1"/>
    <col min="15373" max="15375" width="6.140625" style="97" customWidth="1"/>
    <col min="15376" max="15376" width="6.5703125" style="97" customWidth="1"/>
    <col min="15377" max="15377" width="6.7109375" style="97" customWidth="1"/>
    <col min="15378" max="15378" width="6.140625" style="97" customWidth="1"/>
    <col min="15379" max="15379" width="7.42578125" style="97" customWidth="1"/>
    <col min="15380" max="15380" width="7.140625" style="97" customWidth="1"/>
    <col min="15381" max="15621" width="9.140625" style="97"/>
    <col min="15622" max="15622" width="6.28515625" style="97" customWidth="1"/>
    <col min="15623" max="15623" width="5.140625" style="97" customWidth="1"/>
    <col min="15624" max="15624" width="8.5703125" style="97" customWidth="1"/>
    <col min="15625" max="15625" width="6.5703125" style="97" customWidth="1"/>
    <col min="15626" max="15626" width="7.28515625" style="97" customWidth="1"/>
    <col min="15627" max="15627" width="4.85546875" style="97" customWidth="1"/>
    <col min="15628" max="15628" width="5.85546875" style="97" customWidth="1"/>
    <col min="15629" max="15631" width="6.140625" style="97" customWidth="1"/>
    <col min="15632" max="15632" width="6.5703125" style="97" customWidth="1"/>
    <col min="15633" max="15633" width="6.7109375" style="97" customWidth="1"/>
    <col min="15634" max="15634" width="6.140625" style="97" customWidth="1"/>
    <col min="15635" max="15635" width="7.42578125" style="97" customWidth="1"/>
    <col min="15636" max="15636" width="7.140625" style="97" customWidth="1"/>
    <col min="15637" max="15877" width="9.140625" style="97"/>
    <col min="15878" max="15878" width="6.28515625" style="97" customWidth="1"/>
    <col min="15879" max="15879" width="5.140625" style="97" customWidth="1"/>
    <col min="15880" max="15880" width="8.5703125" style="97" customWidth="1"/>
    <col min="15881" max="15881" width="6.5703125" style="97" customWidth="1"/>
    <col min="15882" max="15882" width="7.28515625" style="97" customWidth="1"/>
    <col min="15883" max="15883" width="4.85546875" style="97" customWidth="1"/>
    <col min="15884" max="15884" width="5.85546875" style="97" customWidth="1"/>
    <col min="15885" max="15887" width="6.140625" style="97" customWidth="1"/>
    <col min="15888" max="15888" width="6.5703125" style="97" customWidth="1"/>
    <col min="15889" max="15889" width="6.7109375" style="97" customWidth="1"/>
    <col min="15890" max="15890" width="6.140625" style="97" customWidth="1"/>
    <col min="15891" max="15891" width="7.42578125" style="97" customWidth="1"/>
    <col min="15892" max="15892" width="7.140625" style="97" customWidth="1"/>
    <col min="15893" max="16133" width="9.140625" style="97"/>
    <col min="16134" max="16134" width="6.28515625" style="97" customWidth="1"/>
    <col min="16135" max="16135" width="5.140625" style="97" customWidth="1"/>
    <col min="16136" max="16136" width="8.5703125" style="97" customWidth="1"/>
    <col min="16137" max="16137" width="6.5703125" style="97" customWidth="1"/>
    <col min="16138" max="16138" width="7.28515625" style="97" customWidth="1"/>
    <col min="16139" max="16139" width="4.85546875" style="97" customWidth="1"/>
    <col min="16140" max="16140" width="5.85546875" style="97" customWidth="1"/>
    <col min="16141" max="16143" width="6.140625" style="97" customWidth="1"/>
    <col min="16144" max="16144" width="6.5703125" style="97" customWidth="1"/>
    <col min="16145" max="16145" width="6.7109375" style="97" customWidth="1"/>
    <col min="16146" max="16146" width="6.140625" style="97" customWidth="1"/>
    <col min="16147" max="16147" width="7.42578125" style="97" customWidth="1"/>
    <col min="16148" max="16148" width="7.140625" style="97" customWidth="1"/>
    <col min="16149" max="16384" width="9.140625" style="97"/>
  </cols>
  <sheetData>
    <row r="1" spans="2:29" ht="77.25" customHeight="1" x14ac:dyDescent="0.25">
      <c r="K1" s="180" t="s">
        <v>158</v>
      </c>
      <c r="L1" s="180"/>
      <c r="M1" s="180"/>
      <c r="N1" s="180"/>
      <c r="O1" s="180"/>
      <c r="P1" s="180"/>
      <c r="U1" s="281" t="str">
        <f>"Vyúčtování pracovní cesty a zprávu o pracovní cestě je nutné odevzdat nejpozději 
do " &amp;TEXT(List1!$AC$1,"dd.mm.rrrr")&amp;"."</f>
        <v>Vyúčtování pracovní cesty a zprávu o pracovní cestě je nutné odevzdat nejpozději 
do 15.09.2023.</v>
      </c>
      <c r="V1" s="281"/>
      <c r="W1" s="281"/>
      <c r="X1" s="281"/>
      <c r="Y1" s="281"/>
      <c r="Z1" s="281"/>
      <c r="AA1" s="281"/>
      <c r="AB1" s="281"/>
      <c r="AC1" s="281"/>
    </row>
    <row r="2" spans="2:29" ht="21.75" customHeight="1" x14ac:dyDescent="0.25">
      <c r="B2" s="145" t="s">
        <v>154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T2" s="97"/>
      <c r="U2" s="97"/>
      <c r="V2" s="97"/>
      <c r="W2" s="97"/>
      <c r="X2" s="97"/>
      <c r="Y2" s="97"/>
      <c r="Z2" s="97"/>
      <c r="AA2" s="97"/>
      <c r="AB2" s="97"/>
      <c r="AC2" s="97"/>
    </row>
    <row r="4" spans="2:29" ht="13.5" customHeight="1" x14ac:dyDescent="0.25">
      <c r="B4" s="137" t="s">
        <v>105</v>
      </c>
      <c r="C4" s="137"/>
      <c r="D4" s="137"/>
      <c r="E4" s="137"/>
      <c r="F4" s="265" t="str">
        <f>T(Příkaz!F4)</f>
        <v/>
      </c>
      <c r="G4" s="266"/>
      <c r="H4" s="266"/>
      <c r="I4" s="266"/>
      <c r="J4" s="266"/>
      <c r="K4" s="266"/>
      <c r="L4" s="266"/>
      <c r="M4" s="266"/>
      <c r="N4" s="266"/>
      <c r="O4" s="266"/>
      <c r="P4" s="266"/>
      <c r="Q4" s="266"/>
      <c r="R4" s="267"/>
      <c r="T4" s="97"/>
      <c r="U4" s="97"/>
      <c r="V4" s="97"/>
      <c r="W4" s="97"/>
      <c r="X4" s="97"/>
      <c r="Y4" s="97"/>
      <c r="Z4" s="97"/>
      <c r="AA4" s="97"/>
      <c r="AB4" s="97"/>
      <c r="AC4" s="97"/>
    </row>
    <row r="5" spans="2:29" ht="7.5" customHeight="1" x14ac:dyDescent="0.25"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T5" s="97"/>
      <c r="U5" s="97"/>
      <c r="V5" s="97"/>
      <c r="W5" s="97"/>
      <c r="X5" s="97"/>
      <c r="Y5" s="97"/>
      <c r="Z5" s="97"/>
      <c r="AA5" s="97"/>
      <c r="AB5" s="97"/>
      <c r="AC5" s="97"/>
    </row>
    <row r="6" spans="2:29" ht="13.5" customHeight="1" x14ac:dyDescent="0.25">
      <c r="B6" s="137" t="s">
        <v>106</v>
      </c>
      <c r="C6" s="137"/>
      <c r="D6" s="137"/>
      <c r="E6" s="137"/>
      <c r="F6" s="265" t="str">
        <f>T(Příkaz!F6)</f>
        <v/>
      </c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7"/>
      <c r="T6" s="97"/>
      <c r="U6" s="97"/>
      <c r="V6" s="97"/>
      <c r="W6" s="97"/>
      <c r="X6" s="97"/>
      <c r="Y6" s="97"/>
      <c r="Z6" s="97"/>
      <c r="AA6" s="97"/>
      <c r="AB6" s="97"/>
      <c r="AC6" s="97"/>
    </row>
    <row r="7" spans="2:29" ht="7.5" customHeight="1" x14ac:dyDescent="0.25"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T7" s="97"/>
      <c r="U7" s="97"/>
      <c r="V7" s="97"/>
      <c r="W7" s="97"/>
      <c r="X7" s="97"/>
      <c r="Y7" s="97"/>
      <c r="Z7" s="97"/>
      <c r="AA7" s="97"/>
      <c r="AB7" s="97"/>
      <c r="AC7" s="97"/>
    </row>
    <row r="8" spans="2:29" ht="13.5" customHeight="1" x14ac:dyDescent="0.25">
      <c r="B8" s="137" t="s">
        <v>107</v>
      </c>
      <c r="C8" s="137"/>
      <c r="D8" s="137"/>
      <c r="E8" s="137"/>
      <c r="F8" s="282">
        <f>(Příkaz!F8)</f>
        <v>0</v>
      </c>
      <c r="G8" s="267"/>
      <c r="H8" s="126"/>
      <c r="I8" s="265" t="str">
        <f>T(Příkaz!I8)</f>
        <v/>
      </c>
      <c r="J8" s="266"/>
      <c r="K8" s="266"/>
      <c r="L8" s="266"/>
      <c r="M8" s="266"/>
      <c r="N8" s="266"/>
      <c r="O8" s="266"/>
      <c r="P8" s="266"/>
      <c r="Q8" s="266"/>
      <c r="R8" s="267"/>
      <c r="T8" s="97"/>
      <c r="U8" s="97"/>
      <c r="V8" s="97"/>
      <c r="W8" s="97"/>
      <c r="X8" s="97"/>
      <c r="Y8" s="97"/>
      <c r="Z8" s="97"/>
      <c r="AA8" s="97"/>
      <c r="AB8" s="97"/>
      <c r="AC8" s="97"/>
    </row>
    <row r="9" spans="2:29" ht="7.5" customHeight="1" x14ac:dyDescent="0.25"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T9" s="97"/>
      <c r="U9" s="97"/>
      <c r="V9" s="97"/>
      <c r="W9" s="97"/>
      <c r="X9" s="97"/>
      <c r="Y9" s="97"/>
      <c r="Z9" s="97"/>
      <c r="AA9" s="97"/>
      <c r="AB9" s="97"/>
      <c r="AC9" s="97"/>
    </row>
    <row r="10" spans="2:29" ht="13.5" customHeight="1" x14ac:dyDescent="0.25">
      <c r="B10" s="137" t="s">
        <v>108</v>
      </c>
      <c r="C10" s="137"/>
      <c r="D10" s="137"/>
      <c r="E10" s="137"/>
      <c r="F10" s="265" t="str">
        <f>T(Příkaz!F10)</f>
        <v/>
      </c>
      <c r="G10" s="266"/>
      <c r="H10" s="266"/>
      <c r="I10" s="266"/>
      <c r="J10" s="266"/>
      <c r="K10" s="266"/>
      <c r="L10" s="266"/>
      <c r="M10" s="266"/>
      <c r="N10" s="266"/>
      <c r="O10" s="266"/>
      <c r="P10" s="266"/>
      <c r="Q10" s="266"/>
      <c r="R10" s="267"/>
      <c r="T10" s="97"/>
      <c r="U10" s="97"/>
      <c r="V10" s="97"/>
      <c r="W10" s="97"/>
      <c r="X10" s="97"/>
      <c r="Y10" s="97"/>
      <c r="Z10" s="97"/>
      <c r="AA10" s="97"/>
      <c r="AB10" s="97"/>
      <c r="AC10" s="97"/>
    </row>
    <row r="11" spans="2:29" ht="7.5" customHeight="1" x14ac:dyDescent="0.25"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T11" s="97"/>
      <c r="U11" s="97"/>
      <c r="V11" s="97"/>
      <c r="W11" s="97"/>
      <c r="X11" s="97"/>
      <c r="Y11" s="97"/>
      <c r="Z11" s="97"/>
      <c r="AA11" s="97"/>
      <c r="AB11" s="97"/>
      <c r="AC11" s="97"/>
    </row>
    <row r="12" spans="2:29" ht="13.5" customHeight="1" x14ac:dyDescent="0.25">
      <c r="B12" s="99" t="s">
        <v>115</v>
      </c>
      <c r="F12" s="265" t="str">
        <f>T(Příkaz!F12)</f>
        <v/>
      </c>
      <c r="G12" s="266"/>
      <c r="H12" s="266"/>
      <c r="I12" s="266"/>
      <c r="J12" s="266"/>
      <c r="K12" s="266"/>
      <c r="L12" s="266"/>
      <c r="M12" s="266"/>
      <c r="N12" s="266"/>
      <c r="O12" s="266"/>
      <c r="P12" s="266"/>
      <c r="Q12" s="266"/>
      <c r="R12" s="267"/>
      <c r="T12" s="97"/>
      <c r="U12" s="97"/>
      <c r="V12" s="97"/>
      <c r="W12" s="97"/>
      <c r="X12" s="97"/>
      <c r="Y12" s="97"/>
      <c r="Z12" s="97"/>
      <c r="AA12" s="97"/>
      <c r="AB12" s="97"/>
      <c r="AC12" s="97"/>
    </row>
    <row r="13" spans="2:29" ht="7.5" customHeight="1" x14ac:dyDescent="0.25"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T13" s="97"/>
      <c r="U13" s="97"/>
      <c r="V13" s="97"/>
      <c r="W13" s="97"/>
      <c r="X13" s="97"/>
      <c r="Y13" s="97"/>
      <c r="Z13" s="97"/>
      <c r="AA13" s="97"/>
      <c r="AB13" s="97"/>
      <c r="AC13" s="97"/>
    </row>
    <row r="14" spans="2:29" ht="13.5" customHeight="1" x14ac:dyDescent="0.25">
      <c r="B14" s="137" t="s">
        <v>109</v>
      </c>
      <c r="C14" s="137"/>
      <c r="D14" s="137"/>
      <c r="E14" s="137"/>
      <c r="F14" s="282">
        <f>(Příkaz!F14)</f>
        <v>45170</v>
      </c>
      <c r="G14" s="266"/>
      <c r="H14" s="126"/>
      <c r="I14" s="265" t="str">
        <f>T(Příkaz!I14)</f>
        <v/>
      </c>
      <c r="J14" s="266"/>
      <c r="K14" s="266"/>
      <c r="L14" s="266"/>
      <c r="M14" s="266"/>
      <c r="N14" s="266"/>
      <c r="O14" s="266"/>
      <c r="P14" s="266"/>
      <c r="Q14" s="266"/>
      <c r="R14" s="267"/>
      <c r="T14" s="97"/>
      <c r="U14" s="97"/>
      <c r="V14" s="97"/>
      <c r="W14" s="97"/>
      <c r="X14" s="97"/>
      <c r="Y14" s="97"/>
      <c r="Z14" s="97"/>
      <c r="AA14" s="97"/>
      <c r="AB14" s="97"/>
      <c r="AC14" s="97"/>
    </row>
    <row r="15" spans="2:29" ht="7.5" customHeight="1" x14ac:dyDescent="0.25"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T15" s="97"/>
      <c r="U15" s="97"/>
      <c r="V15" s="97"/>
      <c r="W15" s="97"/>
      <c r="X15" s="97"/>
      <c r="Y15" s="97"/>
      <c r="Z15" s="97"/>
      <c r="AA15" s="97"/>
      <c r="AB15" s="97"/>
      <c r="AC15" s="97"/>
    </row>
    <row r="16" spans="2:29" ht="24" customHeight="1" x14ac:dyDescent="0.25">
      <c r="B16" s="137" t="s">
        <v>155</v>
      </c>
      <c r="C16" s="137"/>
      <c r="D16" s="137"/>
      <c r="E16" s="137"/>
      <c r="F16" s="137"/>
      <c r="G16" s="99"/>
      <c r="H16" s="278" t="str">
        <f>T(Příkaz!H18)</f>
        <v>A</v>
      </c>
      <c r="I16" s="279"/>
      <c r="K16" s="280" t="str">
        <f>IF(H16&lt;&gt;"",(VLOOKUP(H16,List1!B3:C11,2,FALSE)),"")</f>
        <v>Autobus</v>
      </c>
      <c r="L16" s="280"/>
      <c r="M16" s="280"/>
      <c r="N16" s="280"/>
      <c r="O16" s="280"/>
      <c r="P16" s="280"/>
      <c r="Q16" s="280"/>
      <c r="R16" s="280"/>
      <c r="T16" s="97"/>
      <c r="U16" s="97"/>
      <c r="V16" s="97"/>
      <c r="W16" s="97"/>
      <c r="X16" s="97"/>
      <c r="Y16" s="97"/>
      <c r="Z16" s="97"/>
      <c r="AA16" s="97"/>
      <c r="AB16" s="97"/>
      <c r="AC16" s="97"/>
    </row>
    <row r="19" spans="2:17" x14ac:dyDescent="0.25">
      <c r="B19" s="137" t="s">
        <v>156</v>
      </c>
      <c r="C19" s="137"/>
      <c r="D19" s="137"/>
      <c r="E19" s="137"/>
      <c r="F19" s="137"/>
    </row>
    <row r="20" spans="2:17" x14ac:dyDescent="0.25">
      <c r="B20" s="268"/>
      <c r="C20" s="269"/>
      <c r="D20" s="269"/>
      <c r="E20" s="269"/>
      <c r="F20" s="269"/>
      <c r="G20" s="269"/>
      <c r="H20" s="269"/>
      <c r="I20" s="269"/>
      <c r="J20" s="269"/>
      <c r="K20" s="269"/>
      <c r="L20" s="269"/>
      <c r="M20" s="269"/>
      <c r="N20" s="269"/>
      <c r="O20" s="269"/>
      <c r="P20" s="269"/>
      <c r="Q20" s="270"/>
    </row>
    <row r="21" spans="2:17" x14ac:dyDescent="0.25">
      <c r="B21" s="271"/>
      <c r="C21" s="272"/>
      <c r="D21" s="272"/>
      <c r="E21" s="272"/>
      <c r="F21" s="272"/>
      <c r="G21" s="272"/>
      <c r="H21" s="272"/>
      <c r="I21" s="272"/>
      <c r="J21" s="272"/>
      <c r="K21" s="272"/>
      <c r="L21" s="272"/>
      <c r="M21" s="272"/>
      <c r="N21" s="272"/>
      <c r="O21" s="272"/>
      <c r="P21" s="272"/>
      <c r="Q21" s="273"/>
    </row>
    <row r="22" spans="2:17" x14ac:dyDescent="0.25">
      <c r="B22" s="271"/>
      <c r="C22" s="272"/>
      <c r="D22" s="272"/>
      <c r="E22" s="272"/>
      <c r="F22" s="272"/>
      <c r="G22" s="272"/>
      <c r="H22" s="272"/>
      <c r="I22" s="272"/>
      <c r="J22" s="272"/>
      <c r="K22" s="272"/>
      <c r="L22" s="272"/>
      <c r="M22" s="272"/>
      <c r="N22" s="272"/>
      <c r="O22" s="272"/>
      <c r="P22" s="272"/>
      <c r="Q22" s="273"/>
    </row>
    <row r="23" spans="2:17" x14ac:dyDescent="0.25">
      <c r="B23" s="271"/>
      <c r="C23" s="272"/>
      <c r="D23" s="272"/>
      <c r="E23" s="272"/>
      <c r="F23" s="272"/>
      <c r="G23" s="272"/>
      <c r="H23" s="272"/>
      <c r="I23" s="272"/>
      <c r="J23" s="272"/>
      <c r="K23" s="272"/>
      <c r="L23" s="272"/>
      <c r="M23" s="272"/>
      <c r="N23" s="272"/>
      <c r="O23" s="272"/>
      <c r="P23" s="272"/>
      <c r="Q23" s="273"/>
    </row>
    <row r="24" spans="2:17" x14ac:dyDescent="0.25">
      <c r="B24" s="271"/>
      <c r="C24" s="272"/>
      <c r="D24" s="272"/>
      <c r="E24" s="272"/>
      <c r="F24" s="272"/>
      <c r="G24" s="272"/>
      <c r="H24" s="272"/>
      <c r="I24" s="272"/>
      <c r="J24" s="272"/>
      <c r="K24" s="272"/>
      <c r="L24" s="272"/>
      <c r="M24" s="272"/>
      <c r="N24" s="272"/>
      <c r="O24" s="272"/>
      <c r="P24" s="272"/>
      <c r="Q24" s="273"/>
    </row>
    <row r="25" spans="2:17" x14ac:dyDescent="0.25">
      <c r="B25" s="271"/>
      <c r="C25" s="272"/>
      <c r="D25" s="272"/>
      <c r="E25" s="272"/>
      <c r="F25" s="272"/>
      <c r="G25" s="272"/>
      <c r="H25" s="272"/>
      <c r="I25" s="272"/>
      <c r="J25" s="272"/>
      <c r="K25" s="272"/>
      <c r="L25" s="272"/>
      <c r="M25" s="272"/>
      <c r="N25" s="272"/>
      <c r="O25" s="272"/>
      <c r="P25" s="272"/>
      <c r="Q25" s="273"/>
    </row>
    <row r="26" spans="2:17" x14ac:dyDescent="0.25">
      <c r="B26" s="271"/>
      <c r="C26" s="272"/>
      <c r="D26" s="272"/>
      <c r="E26" s="272"/>
      <c r="F26" s="272"/>
      <c r="G26" s="272"/>
      <c r="H26" s="272"/>
      <c r="I26" s="272"/>
      <c r="J26" s="272"/>
      <c r="K26" s="272"/>
      <c r="L26" s="272"/>
      <c r="M26" s="272"/>
      <c r="N26" s="272"/>
      <c r="O26" s="272"/>
      <c r="P26" s="272"/>
      <c r="Q26" s="273"/>
    </row>
    <row r="27" spans="2:17" x14ac:dyDescent="0.25">
      <c r="B27" s="271"/>
      <c r="C27" s="272"/>
      <c r="D27" s="272"/>
      <c r="E27" s="272"/>
      <c r="F27" s="272"/>
      <c r="G27" s="272"/>
      <c r="H27" s="272"/>
      <c r="I27" s="272"/>
      <c r="J27" s="272"/>
      <c r="K27" s="272"/>
      <c r="L27" s="272"/>
      <c r="M27" s="272"/>
      <c r="N27" s="272"/>
      <c r="O27" s="272"/>
      <c r="P27" s="272"/>
      <c r="Q27" s="273"/>
    </row>
    <row r="28" spans="2:17" x14ac:dyDescent="0.25">
      <c r="B28" s="274"/>
      <c r="C28" s="275"/>
      <c r="D28" s="275"/>
      <c r="E28" s="275"/>
      <c r="F28" s="275"/>
      <c r="G28" s="275"/>
      <c r="H28" s="275"/>
      <c r="I28" s="275"/>
      <c r="J28" s="275"/>
      <c r="K28" s="275"/>
      <c r="L28" s="275"/>
      <c r="M28" s="275"/>
      <c r="N28" s="275"/>
      <c r="O28" s="275"/>
      <c r="P28" s="275"/>
      <c r="Q28" s="276"/>
    </row>
    <row r="29" spans="2:17" ht="6.75" customHeight="1" x14ac:dyDescent="0.25"/>
    <row r="30" spans="2:17" x14ac:dyDescent="0.25">
      <c r="B30" s="99" t="s">
        <v>157</v>
      </c>
      <c r="C30" s="99"/>
      <c r="D30" s="99"/>
      <c r="E30" s="99"/>
      <c r="F30" s="99"/>
    </row>
    <row r="31" spans="2:17" x14ac:dyDescent="0.25">
      <c r="B31" s="268"/>
      <c r="C31" s="269"/>
      <c r="D31" s="269"/>
      <c r="E31" s="269"/>
      <c r="F31" s="269"/>
      <c r="G31" s="269"/>
      <c r="H31" s="269"/>
      <c r="I31" s="269"/>
      <c r="J31" s="269"/>
      <c r="K31" s="269"/>
      <c r="L31" s="269"/>
      <c r="M31" s="269"/>
      <c r="N31" s="269"/>
      <c r="O31" s="269"/>
      <c r="P31" s="269"/>
      <c r="Q31" s="270"/>
    </row>
    <row r="32" spans="2:17" x14ac:dyDescent="0.25">
      <c r="B32" s="271"/>
      <c r="C32" s="272"/>
      <c r="D32" s="272"/>
      <c r="E32" s="272"/>
      <c r="F32" s="272"/>
      <c r="G32" s="272"/>
      <c r="H32" s="272"/>
      <c r="I32" s="272"/>
      <c r="J32" s="272"/>
      <c r="K32" s="272"/>
      <c r="L32" s="272"/>
      <c r="M32" s="272"/>
      <c r="N32" s="272"/>
      <c r="O32" s="272"/>
      <c r="P32" s="272"/>
      <c r="Q32" s="273"/>
    </row>
    <row r="33" spans="2:17" x14ac:dyDescent="0.25">
      <c r="B33" s="271"/>
      <c r="C33" s="272"/>
      <c r="D33" s="272"/>
      <c r="E33" s="272"/>
      <c r="F33" s="272"/>
      <c r="G33" s="272"/>
      <c r="H33" s="272"/>
      <c r="I33" s="272"/>
      <c r="J33" s="272"/>
      <c r="K33" s="272"/>
      <c r="L33" s="272"/>
      <c r="M33" s="272"/>
      <c r="N33" s="272"/>
      <c r="O33" s="272"/>
      <c r="P33" s="272"/>
      <c r="Q33" s="273"/>
    </row>
    <row r="34" spans="2:17" x14ac:dyDescent="0.25">
      <c r="B34" s="271"/>
      <c r="C34" s="272"/>
      <c r="D34" s="272"/>
      <c r="E34" s="272"/>
      <c r="F34" s="272"/>
      <c r="G34" s="272"/>
      <c r="H34" s="272"/>
      <c r="I34" s="272"/>
      <c r="J34" s="272"/>
      <c r="K34" s="272"/>
      <c r="L34" s="272"/>
      <c r="M34" s="272"/>
      <c r="N34" s="272"/>
      <c r="O34" s="272"/>
      <c r="P34" s="272"/>
      <c r="Q34" s="273"/>
    </row>
    <row r="35" spans="2:17" x14ac:dyDescent="0.25">
      <c r="B35" s="271"/>
      <c r="C35" s="272"/>
      <c r="D35" s="272"/>
      <c r="E35" s="272"/>
      <c r="F35" s="272"/>
      <c r="G35" s="272"/>
      <c r="H35" s="272"/>
      <c r="I35" s="272"/>
      <c r="J35" s="272"/>
      <c r="K35" s="272"/>
      <c r="L35" s="272"/>
      <c r="M35" s="272"/>
      <c r="N35" s="272"/>
      <c r="O35" s="272"/>
      <c r="P35" s="272"/>
      <c r="Q35" s="273"/>
    </row>
    <row r="36" spans="2:17" x14ac:dyDescent="0.25">
      <c r="B36" s="271"/>
      <c r="C36" s="272"/>
      <c r="D36" s="272"/>
      <c r="E36" s="272"/>
      <c r="F36" s="272"/>
      <c r="G36" s="272"/>
      <c r="H36" s="272"/>
      <c r="I36" s="272"/>
      <c r="J36" s="272"/>
      <c r="K36" s="272"/>
      <c r="L36" s="272"/>
      <c r="M36" s="272"/>
      <c r="N36" s="272"/>
      <c r="O36" s="272"/>
      <c r="P36" s="272"/>
      <c r="Q36" s="273"/>
    </row>
    <row r="37" spans="2:17" x14ac:dyDescent="0.25">
      <c r="B37" s="271"/>
      <c r="C37" s="272"/>
      <c r="D37" s="272"/>
      <c r="E37" s="272"/>
      <c r="F37" s="272"/>
      <c r="G37" s="272"/>
      <c r="H37" s="272"/>
      <c r="I37" s="272"/>
      <c r="J37" s="272"/>
      <c r="K37" s="272"/>
      <c r="L37" s="272"/>
      <c r="M37" s="272"/>
      <c r="N37" s="272"/>
      <c r="O37" s="272"/>
      <c r="P37" s="272"/>
      <c r="Q37" s="273"/>
    </row>
    <row r="38" spans="2:17" x14ac:dyDescent="0.25">
      <c r="B38" s="271"/>
      <c r="C38" s="272"/>
      <c r="D38" s="272"/>
      <c r="E38" s="272"/>
      <c r="F38" s="272"/>
      <c r="G38" s="272"/>
      <c r="H38" s="272"/>
      <c r="I38" s="272"/>
      <c r="J38" s="272"/>
      <c r="K38" s="272"/>
      <c r="L38" s="272"/>
      <c r="M38" s="272"/>
      <c r="N38" s="272"/>
      <c r="O38" s="272"/>
      <c r="P38" s="272"/>
      <c r="Q38" s="273"/>
    </row>
    <row r="39" spans="2:17" x14ac:dyDescent="0.25">
      <c r="B39" s="271"/>
      <c r="C39" s="272"/>
      <c r="D39" s="272"/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2"/>
      <c r="P39" s="272"/>
      <c r="Q39" s="273"/>
    </row>
    <row r="40" spans="2:17" x14ac:dyDescent="0.25">
      <c r="B40" s="271"/>
      <c r="C40" s="272"/>
      <c r="D40" s="272"/>
      <c r="E40" s="272"/>
      <c r="F40" s="272"/>
      <c r="G40" s="272"/>
      <c r="H40" s="272"/>
      <c r="I40" s="272"/>
      <c r="J40" s="272"/>
      <c r="K40" s="272"/>
      <c r="L40" s="272"/>
      <c r="M40" s="272"/>
      <c r="N40" s="272"/>
      <c r="O40" s="272"/>
      <c r="P40" s="272"/>
      <c r="Q40" s="273"/>
    </row>
    <row r="41" spans="2:17" x14ac:dyDescent="0.25">
      <c r="B41" s="271"/>
      <c r="C41" s="272"/>
      <c r="D41" s="272"/>
      <c r="E41" s="272"/>
      <c r="F41" s="272"/>
      <c r="G41" s="272"/>
      <c r="H41" s="272"/>
      <c r="I41" s="272"/>
      <c r="J41" s="272"/>
      <c r="K41" s="272"/>
      <c r="L41" s="272"/>
      <c r="M41" s="272"/>
      <c r="N41" s="272"/>
      <c r="O41" s="272"/>
      <c r="P41" s="272"/>
      <c r="Q41" s="273"/>
    </row>
    <row r="42" spans="2:17" x14ac:dyDescent="0.25">
      <c r="B42" s="271"/>
      <c r="C42" s="272"/>
      <c r="D42" s="272"/>
      <c r="E42" s="272"/>
      <c r="F42" s="272"/>
      <c r="G42" s="272"/>
      <c r="H42" s="272"/>
      <c r="I42" s="272"/>
      <c r="J42" s="272"/>
      <c r="K42" s="272"/>
      <c r="L42" s="272"/>
      <c r="M42" s="272"/>
      <c r="N42" s="272"/>
      <c r="O42" s="272"/>
      <c r="P42" s="272"/>
      <c r="Q42" s="273"/>
    </row>
    <row r="43" spans="2:17" x14ac:dyDescent="0.25">
      <c r="B43" s="271"/>
      <c r="C43" s="272"/>
      <c r="D43" s="272"/>
      <c r="E43" s="272"/>
      <c r="F43" s="272"/>
      <c r="G43" s="272"/>
      <c r="H43" s="272"/>
      <c r="I43" s="272"/>
      <c r="J43" s="272"/>
      <c r="K43" s="272"/>
      <c r="L43" s="272"/>
      <c r="M43" s="272"/>
      <c r="N43" s="272"/>
      <c r="O43" s="272"/>
      <c r="P43" s="272"/>
      <c r="Q43" s="273"/>
    </row>
    <row r="44" spans="2:17" x14ac:dyDescent="0.25">
      <c r="B44" s="271"/>
      <c r="C44" s="272"/>
      <c r="D44" s="272"/>
      <c r="E44" s="272"/>
      <c r="F44" s="272"/>
      <c r="G44" s="272"/>
      <c r="H44" s="272"/>
      <c r="I44" s="272"/>
      <c r="J44" s="272"/>
      <c r="K44" s="272"/>
      <c r="L44" s="272"/>
      <c r="M44" s="272"/>
      <c r="N44" s="272"/>
      <c r="O44" s="272"/>
      <c r="P44" s="272"/>
      <c r="Q44" s="273"/>
    </row>
    <row r="45" spans="2:17" x14ac:dyDescent="0.25">
      <c r="B45" s="274"/>
      <c r="C45" s="275"/>
      <c r="D45" s="275"/>
      <c r="E45" s="275"/>
      <c r="F45" s="275"/>
      <c r="G45" s="275"/>
      <c r="H45" s="275"/>
      <c r="I45" s="275"/>
      <c r="J45" s="275"/>
      <c r="K45" s="275"/>
      <c r="L45" s="275"/>
      <c r="M45" s="275"/>
      <c r="N45" s="275"/>
      <c r="O45" s="275"/>
      <c r="P45" s="275"/>
      <c r="Q45" s="276"/>
    </row>
    <row r="49" spans="2:17" x14ac:dyDescent="0.25">
      <c r="B49" s="277"/>
      <c r="C49" s="164"/>
      <c r="D49" s="165"/>
    </row>
    <row r="50" spans="2:17" x14ac:dyDescent="0.25">
      <c r="B50" s="166" t="s">
        <v>110</v>
      </c>
      <c r="C50" s="166"/>
      <c r="D50" s="166"/>
      <c r="J50" s="138" t="s">
        <v>111</v>
      </c>
      <c r="K50" s="138"/>
      <c r="L50" s="138"/>
      <c r="M50" s="138"/>
      <c r="N50" s="138"/>
      <c r="O50" s="138"/>
      <c r="P50" s="138"/>
      <c r="Q50" s="138"/>
    </row>
  </sheetData>
  <sheetProtection algorithmName="SHA-512" hashValue="KyvovjJa4rAg+ZcpcQtg3Hw0oC3jYTYDVkNpioN7O16WGHNQCoq1G2q4VKP5iFp0UCwYVy6KuzTVO23Z5y+yhA==" saltValue="Rs7C+fls4z6PAvg/FrjhDg==" spinCount="100000" sheet="1" formatCells="0" selectLockedCells="1"/>
  <mergeCells count="25">
    <mergeCell ref="U1:AC1"/>
    <mergeCell ref="F12:R12"/>
    <mergeCell ref="B14:E14"/>
    <mergeCell ref="K1:P1"/>
    <mergeCell ref="B2:R2"/>
    <mergeCell ref="F14:G14"/>
    <mergeCell ref="F8:G8"/>
    <mergeCell ref="I8:R8"/>
    <mergeCell ref="I14:R14"/>
    <mergeCell ref="J50:Q50"/>
    <mergeCell ref="B4:E4"/>
    <mergeCell ref="F4:R4"/>
    <mergeCell ref="F6:R6"/>
    <mergeCell ref="B6:E6"/>
    <mergeCell ref="B19:F19"/>
    <mergeCell ref="B20:Q28"/>
    <mergeCell ref="B31:Q45"/>
    <mergeCell ref="B49:D49"/>
    <mergeCell ref="B50:D50"/>
    <mergeCell ref="B16:F16"/>
    <mergeCell ref="B10:E10"/>
    <mergeCell ref="F10:R10"/>
    <mergeCell ref="H16:I16"/>
    <mergeCell ref="K16:R16"/>
    <mergeCell ref="B8:E8"/>
  </mergeCells>
  <pageMargins left="0.39370078740157483" right="0.19685039370078741" top="0.19685039370078741" bottom="0.39370078740157483" header="0.31496062992125984" footer="0.19685039370078741"/>
  <pageSetup paperSize="9" orientation="portrait" r:id="rId1"/>
  <headerFooter>
    <oddFooter>&amp;L&amp;7Univerzita Karlova Právnická fakulta 
nám. Curieových 901/7
116 40  Praha 1&amp;C&amp;7IČO: 00216208 
 DIČ: CZ00216208&amp;R&amp;7v. 2023.03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54F6A-AAF1-43A6-AC01-498A1B7F4DF5}">
  <sheetPr codeName="List2"/>
  <dimension ref="A1:AD1535"/>
  <sheetViews>
    <sheetView workbookViewId="0">
      <selection activeCell="AC2" sqref="AC2"/>
    </sheetView>
  </sheetViews>
  <sheetFormatPr defaultRowHeight="15" x14ac:dyDescent="0.25"/>
  <cols>
    <col min="8" max="9" width="10.140625" bestFit="1" customWidth="1"/>
    <col min="28" max="28" width="12.140625" style="287" bestFit="1" customWidth="1"/>
    <col min="29" max="29" width="13.7109375" customWidth="1"/>
    <col min="30" max="30" width="11.85546875" style="127" customWidth="1"/>
  </cols>
  <sheetData>
    <row r="1" spans="1:30" x14ac:dyDescent="0.25">
      <c r="H1" s="128">
        <v>44927</v>
      </c>
      <c r="I1" s="128">
        <v>44927</v>
      </c>
      <c r="AB1" s="285">
        <f>Příkaz!F14</f>
        <v>45170</v>
      </c>
      <c r="AC1" s="125">
        <f>VLOOKUP(VLOOKUP(AB1,AB3:AD2000,3,FALSE)+10,AA3:AB2000,2,FALSE)</f>
        <v>45184</v>
      </c>
    </row>
    <row r="2" spans="1:30" x14ac:dyDescent="0.25">
      <c r="A2">
        <v>1</v>
      </c>
      <c r="H2" s="128">
        <v>45291</v>
      </c>
      <c r="I2" s="128">
        <v>45473</v>
      </c>
      <c r="K2" t="s">
        <v>0</v>
      </c>
      <c r="L2" t="s">
        <v>123</v>
      </c>
      <c r="M2" t="s">
        <v>168</v>
      </c>
      <c r="AB2" s="286" t="s">
        <v>159</v>
      </c>
      <c r="AC2" s="4" t="s">
        <v>160</v>
      </c>
    </row>
    <row r="3" spans="1:30" x14ac:dyDescent="0.25">
      <c r="A3">
        <v>2</v>
      </c>
      <c r="B3" t="s">
        <v>45</v>
      </c>
      <c r="C3" t="s">
        <v>59</v>
      </c>
      <c r="K3" t="s">
        <v>1</v>
      </c>
      <c r="L3" t="s">
        <v>124</v>
      </c>
      <c r="M3" t="s">
        <v>169</v>
      </c>
      <c r="AA3">
        <v>0</v>
      </c>
      <c r="AB3" s="286">
        <v>44562</v>
      </c>
      <c r="AC3" s="4">
        <v>0</v>
      </c>
      <c r="AD3" s="127">
        <v>0</v>
      </c>
    </row>
    <row r="4" spans="1:30" x14ac:dyDescent="0.25">
      <c r="A4">
        <v>3</v>
      </c>
      <c r="B4" t="s">
        <v>18</v>
      </c>
      <c r="C4" t="s">
        <v>19</v>
      </c>
      <c r="M4" t="s">
        <v>170</v>
      </c>
      <c r="AA4">
        <f t="shared" ref="AA4:AA67" si="0">AA3+AC4</f>
        <v>0</v>
      </c>
      <c r="AB4" s="286">
        <v>44563</v>
      </c>
      <c r="AC4" s="4">
        <v>0</v>
      </c>
      <c r="AD4" s="127">
        <f>AA3+AC4</f>
        <v>0</v>
      </c>
    </row>
    <row r="5" spans="1:30" x14ac:dyDescent="0.25">
      <c r="A5">
        <v>4</v>
      </c>
      <c r="B5" t="s">
        <v>21</v>
      </c>
      <c r="C5" t="s">
        <v>20</v>
      </c>
      <c r="K5" t="s">
        <v>133</v>
      </c>
      <c r="AA5">
        <f t="shared" si="0"/>
        <v>1</v>
      </c>
      <c r="AB5" s="286">
        <v>44564</v>
      </c>
      <c r="AC5" s="4">
        <v>1</v>
      </c>
      <c r="AD5" s="127">
        <f t="shared" ref="AD5:AD68" si="1">AA4+AC5</f>
        <v>1</v>
      </c>
    </row>
    <row r="6" spans="1:30" x14ac:dyDescent="0.25">
      <c r="A6">
        <v>5</v>
      </c>
      <c r="B6" t="s">
        <v>47</v>
      </c>
      <c r="C6" t="s">
        <v>67</v>
      </c>
      <c r="K6" t="s">
        <v>132</v>
      </c>
      <c r="AA6">
        <f t="shared" si="0"/>
        <v>2</v>
      </c>
      <c r="AB6" s="286">
        <v>44565</v>
      </c>
      <c r="AC6" s="4">
        <v>1</v>
      </c>
      <c r="AD6" s="127">
        <f t="shared" si="1"/>
        <v>2</v>
      </c>
    </row>
    <row r="7" spans="1:30" x14ac:dyDescent="0.25">
      <c r="A7">
        <v>6</v>
      </c>
      <c r="B7" t="s">
        <v>138</v>
      </c>
      <c r="C7" t="s">
        <v>71</v>
      </c>
      <c r="K7" t="s">
        <v>134</v>
      </c>
      <c r="AA7">
        <f t="shared" si="0"/>
        <v>3</v>
      </c>
      <c r="AB7" s="286">
        <v>44566</v>
      </c>
      <c r="AC7" s="4">
        <v>1</v>
      </c>
      <c r="AD7" s="127">
        <f t="shared" si="1"/>
        <v>3</v>
      </c>
    </row>
    <row r="8" spans="1:30" x14ac:dyDescent="0.25">
      <c r="A8">
        <v>7</v>
      </c>
      <c r="B8" t="s">
        <v>66</v>
      </c>
      <c r="C8" t="s">
        <v>68</v>
      </c>
      <c r="AA8">
        <f t="shared" si="0"/>
        <v>4</v>
      </c>
      <c r="AB8" s="286">
        <v>44567</v>
      </c>
      <c r="AC8" s="4">
        <v>1</v>
      </c>
      <c r="AD8" s="127">
        <f t="shared" si="1"/>
        <v>4</v>
      </c>
    </row>
    <row r="9" spans="1:30" x14ac:dyDescent="0.25">
      <c r="A9">
        <v>8</v>
      </c>
      <c r="B9" t="s">
        <v>72</v>
      </c>
      <c r="C9" t="s">
        <v>69</v>
      </c>
      <c r="AA9">
        <f t="shared" si="0"/>
        <v>5</v>
      </c>
      <c r="AB9" s="286">
        <v>44568</v>
      </c>
      <c r="AC9" s="4">
        <v>1</v>
      </c>
      <c r="AD9" s="127">
        <f t="shared" si="1"/>
        <v>5</v>
      </c>
    </row>
    <row r="10" spans="1:30" x14ac:dyDescent="0.25">
      <c r="A10">
        <v>9</v>
      </c>
      <c r="B10" t="s">
        <v>73</v>
      </c>
      <c r="C10" t="s">
        <v>70</v>
      </c>
      <c r="AA10">
        <f t="shared" si="0"/>
        <v>5</v>
      </c>
      <c r="AB10" s="286">
        <v>44569</v>
      </c>
      <c r="AC10" s="4">
        <v>0</v>
      </c>
      <c r="AD10" s="127">
        <f t="shared" si="1"/>
        <v>5</v>
      </c>
    </row>
    <row r="11" spans="1:30" x14ac:dyDescent="0.25">
      <c r="A11">
        <v>10</v>
      </c>
      <c r="B11" t="s">
        <v>127</v>
      </c>
      <c r="C11" t="s">
        <v>128</v>
      </c>
      <c r="AA11">
        <f t="shared" si="0"/>
        <v>5</v>
      </c>
      <c r="AB11" s="286">
        <v>44570</v>
      </c>
      <c r="AC11" s="4">
        <v>0</v>
      </c>
      <c r="AD11" s="127">
        <f t="shared" si="1"/>
        <v>5</v>
      </c>
    </row>
    <row r="12" spans="1:30" x14ac:dyDescent="0.25">
      <c r="A12">
        <v>11</v>
      </c>
      <c r="AA12">
        <f t="shared" si="0"/>
        <v>6</v>
      </c>
      <c r="AB12" s="286">
        <v>44571</v>
      </c>
      <c r="AC12" s="4">
        <v>1</v>
      </c>
      <c r="AD12" s="127">
        <f t="shared" si="1"/>
        <v>6</v>
      </c>
    </row>
    <row r="13" spans="1:30" x14ac:dyDescent="0.25">
      <c r="A13">
        <v>12</v>
      </c>
      <c r="B13" t="s">
        <v>44</v>
      </c>
      <c r="AA13">
        <f t="shared" si="0"/>
        <v>7</v>
      </c>
      <c r="AB13" s="286">
        <v>44572</v>
      </c>
      <c r="AC13" s="4">
        <v>1</v>
      </c>
      <c r="AD13" s="127">
        <f t="shared" si="1"/>
        <v>7</v>
      </c>
    </row>
    <row r="14" spans="1:30" x14ac:dyDescent="0.25">
      <c r="A14">
        <v>13</v>
      </c>
      <c r="B14" t="s">
        <v>17</v>
      </c>
      <c r="AA14">
        <f t="shared" si="0"/>
        <v>8</v>
      </c>
      <c r="AB14" s="286">
        <v>44573</v>
      </c>
      <c r="AC14" s="4">
        <v>1</v>
      </c>
      <c r="AD14" s="127">
        <f t="shared" si="1"/>
        <v>8</v>
      </c>
    </row>
    <row r="15" spans="1:30" x14ac:dyDescent="0.25">
      <c r="A15">
        <v>14</v>
      </c>
      <c r="B15" t="s">
        <v>45</v>
      </c>
      <c r="AA15">
        <f t="shared" si="0"/>
        <v>9</v>
      </c>
      <c r="AB15" s="286">
        <v>44574</v>
      </c>
      <c r="AC15" s="4">
        <v>1</v>
      </c>
      <c r="AD15" s="127">
        <f t="shared" si="1"/>
        <v>9</v>
      </c>
    </row>
    <row r="16" spans="1:30" x14ac:dyDescent="0.25">
      <c r="A16">
        <v>15</v>
      </c>
      <c r="B16" t="s">
        <v>46</v>
      </c>
      <c r="AA16">
        <f t="shared" si="0"/>
        <v>10</v>
      </c>
      <c r="AB16" s="286">
        <v>44575</v>
      </c>
      <c r="AC16" s="4">
        <v>1</v>
      </c>
      <c r="AD16" s="127">
        <f t="shared" si="1"/>
        <v>10</v>
      </c>
    </row>
    <row r="17" spans="1:30" x14ac:dyDescent="0.25">
      <c r="A17">
        <v>16</v>
      </c>
      <c r="B17" t="s">
        <v>47</v>
      </c>
      <c r="AA17">
        <f t="shared" si="0"/>
        <v>10</v>
      </c>
      <c r="AB17" s="286">
        <v>44576</v>
      </c>
      <c r="AC17" s="4">
        <v>0</v>
      </c>
      <c r="AD17" s="127">
        <f t="shared" si="1"/>
        <v>10</v>
      </c>
    </row>
    <row r="18" spans="1:30" x14ac:dyDescent="0.25">
      <c r="A18">
        <v>17</v>
      </c>
      <c r="B18" t="s">
        <v>48</v>
      </c>
      <c r="AA18">
        <f t="shared" si="0"/>
        <v>10</v>
      </c>
      <c r="AB18" s="286">
        <v>44577</v>
      </c>
      <c r="AC18" s="4">
        <v>0</v>
      </c>
      <c r="AD18" s="127">
        <f t="shared" si="1"/>
        <v>10</v>
      </c>
    </row>
    <row r="19" spans="1:30" x14ac:dyDescent="0.25">
      <c r="A19">
        <v>18</v>
      </c>
      <c r="B19" t="s">
        <v>49</v>
      </c>
      <c r="AA19">
        <f t="shared" si="0"/>
        <v>11</v>
      </c>
      <c r="AB19" s="286">
        <v>44578</v>
      </c>
      <c r="AC19" s="4">
        <v>1</v>
      </c>
      <c r="AD19" s="127">
        <f t="shared" si="1"/>
        <v>11</v>
      </c>
    </row>
    <row r="20" spans="1:30" x14ac:dyDescent="0.25">
      <c r="A20">
        <v>19</v>
      </c>
      <c r="AA20">
        <f t="shared" si="0"/>
        <v>12</v>
      </c>
      <c r="AB20" s="286">
        <v>44579</v>
      </c>
      <c r="AC20" s="4">
        <v>1</v>
      </c>
      <c r="AD20" s="127">
        <f t="shared" si="1"/>
        <v>12</v>
      </c>
    </row>
    <row r="21" spans="1:30" x14ac:dyDescent="0.25">
      <c r="A21">
        <v>20</v>
      </c>
      <c r="AA21">
        <f t="shared" si="0"/>
        <v>13</v>
      </c>
      <c r="AB21" s="286">
        <v>44580</v>
      </c>
      <c r="AC21" s="4">
        <v>1</v>
      </c>
      <c r="AD21" s="127">
        <f t="shared" si="1"/>
        <v>13</v>
      </c>
    </row>
    <row r="22" spans="1:30" x14ac:dyDescent="0.25">
      <c r="A22">
        <v>21</v>
      </c>
      <c r="B22">
        <v>110</v>
      </c>
      <c r="C22" t="s">
        <v>50</v>
      </c>
      <c r="D22">
        <v>1</v>
      </c>
      <c r="AA22">
        <f t="shared" si="0"/>
        <v>14</v>
      </c>
      <c r="AB22" s="286">
        <v>44581</v>
      </c>
      <c r="AC22" s="4">
        <v>1</v>
      </c>
      <c r="AD22" s="127">
        <f t="shared" si="1"/>
        <v>14</v>
      </c>
    </row>
    <row r="23" spans="1:30" x14ac:dyDescent="0.25">
      <c r="A23">
        <v>22</v>
      </c>
      <c r="B23">
        <v>1010</v>
      </c>
      <c r="C23" t="s">
        <v>22</v>
      </c>
      <c r="D23">
        <v>2</v>
      </c>
      <c r="AA23">
        <f t="shared" si="0"/>
        <v>15</v>
      </c>
      <c r="AB23" s="286">
        <v>44582</v>
      </c>
      <c r="AC23" s="4">
        <v>1</v>
      </c>
      <c r="AD23" s="127">
        <f t="shared" si="1"/>
        <v>15</v>
      </c>
    </row>
    <row r="24" spans="1:30" x14ac:dyDescent="0.25">
      <c r="A24">
        <v>23</v>
      </c>
      <c r="B24">
        <v>1001</v>
      </c>
      <c r="C24" t="s">
        <v>51</v>
      </c>
      <c r="D24">
        <v>3</v>
      </c>
      <c r="AA24">
        <f t="shared" si="0"/>
        <v>15</v>
      </c>
      <c r="AB24" s="286">
        <v>44583</v>
      </c>
      <c r="AC24" s="4">
        <v>0</v>
      </c>
      <c r="AD24" s="127">
        <f t="shared" si="1"/>
        <v>15</v>
      </c>
    </row>
    <row r="25" spans="1:30" x14ac:dyDescent="0.25">
      <c r="A25">
        <v>24</v>
      </c>
      <c r="B25">
        <v>101</v>
      </c>
      <c r="C25" t="s">
        <v>44</v>
      </c>
      <c r="D25">
        <v>4</v>
      </c>
      <c r="AA25">
        <f t="shared" si="0"/>
        <v>15</v>
      </c>
      <c r="AB25" s="286">
        <v>44584</v>
      </c>
      <c r="AC25" s="4">
        <v>0</v>
      </c>
      <c r="AD25" s="127">
        <f t="shared" si="1"/>
        <v>15</v>
      </c>
    </row>
    <row r="26" spans="1:30" x14ac:dyDescent="0.25">
      <c r="A26">
        <v>25</v>
      </c>
      <c r="B26">
        <v>0</v>
      </c>
      <c r="C26">
        <v>0</v>
      </c>
      <c r="D26">
        <v>5</v>
      </c>
      <c r="AA26">
        <f t="shared" si="0"/>
        <v>16</v>
      </c>
      <c r="AB26" s="286">
        <v>44585</v>
      </c>
      <c r="AC26" s="4">
        <v>1</v>
      </c>
      <c r="AD26" s="127">
        <f t="shared" si="1"/>
        <v>16</v>
      </c>
    </row>
    <row r="27" spans="1:30" x14ac:dyDescent="0.25">
      <c r="A27">
        <v>26</v>
      </c>
      <c r="AA27">
        <f t="shared" si="0"/>
        <v>17</v>
      </c>
      <c r="AB27" s="286">
        <v>44586</v>
      </c>
      <c r="AC27" s="4">
        <v>1</v>
      </c>
      <c r="AD27" s="127">
        <f t="shared" si="1"/>
        <v>17</v>
      </c>
    </row>
    <row r="28" spans="1:30" x14ac:dyDescent="0.25">
      <c r="A28">
        <v>27</v>
      </c>
      <c r="AA28">
        <f t="shared" si="0"/>
        <v>18</v>
      </c>
      <c r="AB28" s="286">
        <v>44587</v>
      </c>
      <c r="AC28" s="4">
        <v>1</v>
      </c>
      <c r="AD28" s="127">
        <f t="shared" si="1"/>
        <v>18</v>
      </c>
    </row>
    <row r="29" spans="1:30" x14ac:dyDescent="0.25">
      <c r="A29">
        <v>28</v>
      </c>
      <c r="AA29">
        <f t="shared" si="0"/>
        <v>19</v>
      </c>
      <c r="AB29" s="286">
        <v>44588</v>
      </c>
      <c r="AC29" s="4">
        <v>1</v>
      </c>
      <c r="AD29" s="127">
        <f t="shared" si="1"/>
        <v>19</v>
      </c>
    </row>
    <row r="30" spans="1:30" x14ac:dyDescent="0.25">
      <c r="A30">
        <v>29</v>
      </c>
      <c r="AA30">
        <f t="shared" si="0"/>
        <v>20</v>
      </c>
      <c r="AB30" s="286">
        <v>44589</v>
      </c>
      <c r="AC30" s="4">
        <v>1</v>
      </c>
      <c r="AD30" s="127">
        <f t="shared" si="1"/>
        <v>20</v>
      </c>
    </row>
    <row r="31" spans="1:30" x14ac:dyDescent="0.25">
      <c r="A31">
        <v>30</v>
      </c>
      <c r="AA31">
        <f t="shared" si="0"/>
        <v>20</v>
      </c>
      <c r="AB31" s="286">
        <v>44590</v>
      </c>
      <c r="AC31" s="4">
        <v>0</v>
      </c>
      <c r="AD31" s="127">
        <f t="shared" si="1"/>
        <v>20</v>
      </c>
    </row>
    <row r="32" spans="1:30" x14ac:dyDescent="0.25">
      <c r="A32">
        <v>31</v>
      </c>
      <c r="AA32">
        <f t="shared" si="0"/>
        <v>20</v>
      </c>
      <c r="AB32" s="286">
        <v>44591</v>
      </c>
      <c r="AC32" s="4">
        <v>0</v>
      </c>
      <c r="AD32" s="127">
        <f t="shared" si="1"/>
        <v>20</v>
      </c>
    </row>
    <row r="33" spans="1:30" x14ac:dyDescent="0.25">
      <c r="A33">
        <v>32</v>
      </c>
      <c r="AA33">
        <f t="shared" si="0"/>
        <v>21</v>
      </c>
      <c r="AB33" s="286">
        <v>44592</v>
      </c>
      <c r="AC33" s="4">
        <v>1</v>
      </c>
      <c r="AD33" s="127">
        <f t="shared" si="1"/>
        <v>21</v>
      </c>
    </row>
    <row r="34" spans="1:30" x14ac:dyDescent="0.25">
      <c r="A34">
        <v>33</v>
      </c>
      <c r="AA34">
        <f t="shared" si="0"/>
        <v>22</v>
      </c>
      <c r="AB34" s="286">
        <v>44593</v>
      </c>
      <c r="AC34" s="4">
        <v>1</v>
      </c>
      <c r="AD34" s="127">
        <f t="shared" si="1"/>
        <v>22</v>
      </c>
    </row>
    <row r="35" spans="1:30" x14ac:dyDescent="0.25">
      <c r="A35">
        <v>34</v>
      </c>
      <c r="AA35">
        <f t="shared" si="0"/>
        <v>23</v>
      </c>
      <c r="AB35" s="286">
        <v>44594</v>
      </c>
      <c r="AC35" s="4">
        <v>1</v>
      </c>
      <c r="AD35" s="127">
        <f t="shared" si="1"/>
        <v>23</v>
      </c>
    </row>
    <row r="36" spans="1:30" x14ac:dyDescent="0.25">
      <c r="A36">
        <v>35</v>
      </c>
      <c r="AA36">
        <f t="shared" si="0"/>
        <v>24</v>
      </c>
      <c r="AB36" s="286">
        <v>44595</v>
      </c>
      <c r="AC36" s="4">
        <v>1</v>
      </c>
      <c r="AD36" s="127">
        <f t="shared" si="1"/>
        <v>24</v>
      </c>
    </row>
    <row r="37" spans="1:30" x14ac:dyDescent="0.25">
      <c r="A37">
        <v>36</v>
      </c>
      <c r="AA37">
        <f t="shared" si="0"/>
        <v>25</v>
      </c>
      <c r="AB37" s="286">
        <v>44596</v>
      </c>
      <c r="AC37" s="4">
        <v>1</v>
      </c>
      <c r="AD37" s="127">
        <f t="shared" si="1"/>
        <v>25</v>
      </c>
    </row>
    <row r="38" spans="1:30" x14ac:dyDescent="0.25">
      <c r="A38">
        <v>37</v>
      </c>
      <c r="AA38">
        <f t="shared" si="0"/>
        <v>25</v>
      </c>
      <c r="AB38" s="286">
        <v>44597</v>
      </c>
      <c r="AC38" s="4">
        <v>0</v>
      </c>
      <c r="AD38" s="127">
        <f t="shared" si="1"/>
        <v>25</v>
      </c>
    </row>
    <row r="39" spans="1:30" x14ac:dyDescent="0.25">
      <c r="A39">
        <v>38</v>
      </c>
      <c r="AA39">
        <f t="shared" si="0"/>
        <v>25</v>
      </c>
      <c r="AB39" s="286">
        <v>44598</v>
      </c>
      <c r="AC39" s="4">
        <v>0</v>
      </c>
      <c r="AD39" s="127">
        <f t="shared" si="1"/>
        <v>25</v>
      </c>
    </row>
    <row r="40" spans="1:30" x14ac:dyDescent="0.25">
      <c r="A40">
        <v>39</v>
      </c>
      <c r="AA40">
        <f t="shared" si="0"/>
        <v>26</v>
      </c>
      <c r="AB40" s="286">
        <v>44599</v>
      </c>
      <c r="AC40" s="4">
        <v>1</v>
      </c>
      <c r="AD40" s="127">
        <f t="shared" si="1"/>
        <v>26</v>
      </c>
    </row>
    <row r="41" spans="1:30" x14ac:dyDescent="0.25">
      <c r="A41">
        <v>40</v>
      </c>
      <c r="AA41">
        <f t="shared" si="0"/>
        <v>27</v>
      </c>
      <c r="AB41" s="286">
        <v>44600</v>
      </c>
      <c r="AC41" s="4">
        <v>1</v>
      </c>
      <c r="AD41" s="127">
        <f t="shared" si="1"/>
        <v>27</v>
      </c>
    </row>
    <row r="42" spans="1:30" x14ac:dyDescent="0.25">
      <c r="A42">
        <v>41</v>
      </c>
      <c r="AA42">
        <f t="shared" si="0"/>
        <v>28</v>
      </c>
      <c r="AB42" s="286">
        <v>44601</v>
      </c>
      <c r="AC42" s="4">
        <v>1</v>
      </c>
      <c r="AD42" s="127">
        <f t="shared" si="1"/>
        <v>28</v>
      </c>
    </row>
    <row r="43" spans="1:30" x14ac:dyDescent="0.25">
      <c r="A43">
        <v>42</v>
      </c>
      <c r="AA43">
        <f t="shared" si="0"/>
        <v>29</v>
      </c>
      <c r="AB43" s="286">
        <v>44602</v>
      </c>
      <c r="AC43" s="4">
        <v>1</v>
      </c>
      <c r="AD43" s="127">
        <f t="shared" si="1"/>
        <v>29</v>
      </c>
    </row>
    <row r="44" spans="1:30" x14ac:dyDescent="0.25">
      <c r="A44">
        <v>43</v>
      </c>
      <c r="AA44">
        <f t="shared" si="0"/>
        <v>30</v>
      </c>
      <c r="AB44" s="286">
        <v>44603</v>
      </c>
      <c r="AC44" s="4">
        <v>1</v>
      </c>
      <c r="AD44" s="127">
        <f t="shared" si="1"/>
        <v>30</v>
      </c>
    </row>
    <row r="45" spans="1:30" x14ac:dyDescent="0.25">
      <c r="A45">
        <v>44</v>
      </c>
      <c r="AA45">
        <f t="shared" si="0"/>
        <v>30</v>
      </c>
      <c r="AB45" s="286">
        <v>44604</v>
      </c>
      <c r="AC45" s="4">
        <v>0</v>
      </c>
      <c r="AD45" s="127">
        <f t="shared" si="1"/>
        <v>30</v>
      </c>
    </row>
    <row r="46" spans="1:30" x14ac:dyDescent="0.25">
      <c r="A46">
        <v>45</v>
      </c>
      <c r="AA46">
        <f t="shared" si="0"/>
        <v>30</v>
      </c>
      <c r="AB46" s="286">
        <v>44605</v>
      </c>
      <c r="AC46" s="4">
        <v>0</v>
      </c>
      <c r="AD46" s="127">
        <f t="shared" si="1"/>
        <v>30</v>
      </c>
    </row>
    <row r="47" spans="1:30" x14ac:dyDescent="0.25">
      <c r="A47">
        <v>46</v>
      </c>
      <c r="AA47">
        <f t="shared" si="0"/>
        <v>31</v>
      </c>
      <c r="AB47" s="286">
        <v>44606</v>
      </c>
      <c r="AC47" s="4">
        <v>1</v>
      </c>
      <c r="AD47" s="127">
        <f t="shared" si="1"/>
        <v>31</v>
      </c>
    </row>
    <row r="48" spans="1:30" x14ac:dyDescent="0.25">
      <c r="A48">
        <v>47</v>
      </c>
      <c r="AA48">
        <f t="shared" si="0"/>
        <v>32</v>
      </c>
      <c r="AB48" s="286">
        <v>44607</v>
      </c>
      <c r="AC48" s="4">
        <v>1</v>
      </c>
      <c r="AD48" s="127">
        <f t="shared" si="1"/>
        <v>32</v>
      </c>
    </row>
    <row r="49" spans="1:30" x14ac:dyDescent="0.25">
      <c r="A49">
        <v>48</v>
      </c>
      <c r="AA49">
        <f t="shared" si="0"/>
        <v>33</v>
      </c>
      <c r="AB49" s="286">
        <v>44608</v>
      </c>
      <c r="AC49" s="4">
        <v>1</v>
      </c>
      <c r="AD49" s="127">
        <f t="shared" si="1"/>
        <v>33</v>
      </c>
    </row>
    <row r="50" spans="1:30" x14ac:dyDescent="0.25">
      <c r="A50">
        <v>49</v>
      </c>
      <c r="AA50">
        <f t="shared" si="0"/>
        <v>34</v>
      </c>
      <c r="AB50" s="286">
        <v>44609</v>
      </c>
      <c r="AC50" s="4">
        <v>1</v>
      </c>
      <c r="AD50" s="127">
        <f t="shared" si="1"/>
        <v>34</v>
      </c>
    </row>
    <row r="51" spans="1:30" x14ac:dyDescent="0.25">
      <c r="A51">
        <v>50</v>
      </c>
      <c r="AA51">
        <f t="shared" si="0"/>
        <v>35</v>
      </c>
      <c r="AB51" s="286">
        <v>44610</v>
      </c>
      <c r="AC51" s="4">
        <v>1</v>
      </c>
      <c r="AD51" s="127">
        <f t="shared" si="1"/>
        <v>35</v>
      </c>
    </row>
    <row r="52" spans="1:30" x14ac:dyDescent="0.25">
      <c r="A52">
        <v>51</v>
      </c>
      <c r="AA52">
        <f t="shared" si="0"/>
        <v>35</v>
      </c>
      <c r="AB52" s="286">
        <v>44611</v>
      </c>
      <c r="AC52" s="4">
        <v>0</v>
      </c>
      <c r="AD52" s="127">
        <f t="shared" si="1"/>
        <v>35</v>
      </c>
    </row>
    <row r="53" spans="1:30" x14ac:dyDescent="0.25">
      <c r="A53">
        <v>52</v>
      </c>
      <c r="AA53">
        <f t="shared" si="0"/>
        <v>35</v>
      </c>
      <c r="AB53" s="286">
        <v>44612</v>
      </c>
      <c r="AC53" s="4">
        <v>0</v>
      </c>
      <c r="AD53" s="127">
        <f t="shared" si="1"/>
        <v>35</v>
      </c>
    </row>
    <row r="54" spans="1:30" x14ac:dyDescent="0.25">
      <c r="A54">
        <v>53</v>
      </c>
      <c r="AA54">
        <f t="shared" si="0"/>
        <v>36</v>
      </c>
      <c r="AB54" s="286">
        <v>44613</v>
      </c>
      <c r="AC54" s="4">
        <v>1</v>
      </c>
      <c r="AD54" s="127">
        <f t="shared" si="1"/>
        <v>36</v>
      </c>
    </row>
    <row r="55" spans="1:30" x14ac:dyDescent="0.25">
      <c r="A55">
        <v>54</v>
      </c>
      <c r="AA55">
        <f t="shared" si="0"/>
        <v>37</v>
      </c>
      <c r="AB55" s="286">
        <v>44614</v>
      </c>
      <c r="AC55" s="4">
        <v>1</v>
      </c>
      <c r="AD55" s="127">
        <f t="shared" si="1"/>
        <v>37</v>
      </c>
    </row>
    <row r="56" spans="1:30" x14ac:dyDescent="0.25">
      <c r="A56">
        <v>55</v>
      </c>
      <c r="AA56">
        <f t="shared" si="0"/>
        <v>38</v>
      </c>
      <c r="AB56" s="286">
        <v>44615</v>
      </c>
      <c r="AC56" s="4">
        <v>1</v>
      </c>
      <c r="AD56" s="127">
        <f t="shared" si="1"/>
        <v>38</v>
      </c>
    </row>
    <row r="57" spans="1:30" x14ac:dyDescent="0.25">
      <c r="A57">
        <v>56</v>
      </c>
      <c r="AA57">
        <f t="shared" si="0"/>
        <v>39</v>
      </c>
      <c r="AB57" s="286">
        <v>44616</v>
      </c>
      <c r="AC57" s="4">
        <v>1</v>
      </c>
      <c r="AD57" s="127">
        <f t="shared" si="1"/>
        <v>39</v>
      </c>
    </row>
    <row r="58" spans="1:30" x14ac:dyDescent="0.25">
      <c r="A58">
        <v>57</v>
      </c>
      <c r="AA58">
        <f t="shared" si="0"/>
        <v>40</v>
      </c>
      <c r="AB58" s="286">
        <v>44617</v>
      </c>
      <c r="AC58" s="4">
        <v>1</v>
      </c>
      <c r="AD58" s="127">
        <f t="shared" si="1"/>
        <v>40</v>
      </c>
    </row>
    <row r="59" spans="1:30" x14ac:dyDescent="0.25">
      <c r="A59">
        <v>58</v>
      </c>
      <c r="AA59">
        <f t="shared" si="0"/>
        <v>40</v>
      </c>
      <c r="AB59" s="286">
        <v>44618</v>
      </c>
      <c r="AC59" s="4">
        <v>0</v>
      </c>
      <c r="AD59" s="127">
        <f t="shared" si="1"/>
        <v>40</v>
      </c>
    </row>
    <row r="60" spans="1:30" x14ac:dyDescent="0.25">
      <c r="A60">
        <v>59</v>
      </c>
      <c r="AA60">
        <f t="shared" si="0"/>
        <v>40</v>
      </c>
      <c r="AB60" s="286">
        <v>44619</v>
      </c>
      <c r="AC60" s="4">
        <v>0</v>
      </c>
      <c r="AD60" s="127">
        <f t="shared" si="1"/>
        <v>40</v>
      </c>
    </row>
    <row r="61" spans="1:30" x14ac:dyDescent="0.25">
      <c r="A61">
        <v>60</v>
      </c>
      <c r="AA61">
        <f t="shared" si="0"/>
        <v>41</v>
      </c>
      <c r="AB61" s="286">
        <v>44620</v>
      </c>
      <c r="AC61" s="4">
        <v>1</v>
      </c>
      <c r="AD61" s="127">
        <f t="shared" si="1"/>
        <v>41</v>
      </c>
    </row>
    <row r="62" spans="1:30" x14ac:dyDescent="0.25">
      <c r="A62">
        <v>61</v>
      </c>
      <c r="AA62">
        <f t="shared" si="0"/>
        <v>42</v>
      </c>
      <c r="AB62" s="286">
        <v>44621</v>
      </c>
      <c r="AC62" s="4">
        <v>1</v>
      </c>
      <c r="AD62" s="127">
        <f t="shared" si="1"/>
        <v>42</v>
      </c>
    </row>
    <row r="63" spans="1:30" x14ac:dyDescent="0.25">
      <c r="AA63">
        <f t="shared" si="0"/>
        <v>43</v>
      </c>
      <c r="AB63" s="286">
        <v>44622</v>
      </c>
      <c r="AC63" s="4">
        <v>1</v>
      </c>
      <c r="AD63" s="127">
        <f t="shared" si="1"/>
        <v>43</v>
      </c>
    </row>
    <row r="64" spans="1:30" x14ac:dyDescent="0.25">
      <c r="AA64">
        <f t="shared" si="0"/>
        <v>44</v>
      </c>
      <c r="AB64" s="286">
        <v>44623</v>
      </c>
      <c r="AC64" s="4">
        <v>1</v>
      </c>
      <c r="AD64" s="127">
        <f t="shared" si="1"/>
        <v>44</v>
      </c>
    </row>
    <row r="65" spans="27:30" x14ac:dyDescent="0.25">
      <c r="AA65">
        <f t="shared" si="0"/>
        <v>45</v>
      </c>
      <c r="AB65" s="286">
        <v>44624</v>
      </c>
      <c r="AC65" s="4">
        <v>1</v>
      </c>
      <c r="AD65" s="127">
        <f t="shared" si="1"/>
        <v>45</v>
      </c>
    </row>
    <row r="66" spans="27:30" x14ac:dyDescent="0.25">
      <c r="AA66">
        <f t="shared" si="0"/>
        <v>45</v>
      </c>
      <c r="AB66" s="286">
        <v>44625</v>
      </c>
      <c r="AC66" s="4">
        <v>0</v>
      </c>
      <c r="AD66" s="127">
        <f t="shared" si="1"/>
        <v>45</v>
      </c>
    </row>
    <row r="67" spans="27:30" x14ac:dyDescent="0.25">
      <c r="AA67">
        <f t="shared" si="0"/>
        <v>45</v>
      </c>
      <c r="AB67" s="286">
        <v>44626</v>
      </c>
      <c r="AC67" s="4">
        <v>0</v>
      </c>
      <c r="AD67" s="127">
        <f t="shared" si="1"/>
        <v>45</v>
      </c>
    </row>
    <row r="68" spans="27:30" x14ac:dyDescent="0.25">
      <c r="AA68">
        <f t="shared" ref="AA68:AA131" si="2">AA67+AC68</f>
        <v>46</v>
      </c>
      <c r="AB68" s="286">
        <v>44627</v>
      </c>
      <c r="AC68" s="4">
        <v>1</v>
      </c>
      <c r="AD68" s="127">
        <f t="shared" si="1"/>
        <v>46</v>
      </c>
    </row>
    <row r="69" spans="27:30" x14ac:dyDescent="0.25">
      <c r="AA69">
        <f t="shared" si="2"/>
        <v>47</v>
      </c>
      <c r="AB69" s="286">
        <v>44628</v>
      </c>
      <c r="AC69" s="4">
        <v>1</v>
      </c>
      <c r="AD69" s="127">
        <f t="shared" ref="AD69:AD132" si="3">AA68+AC69</f>
        <v>47</v>
      </c>
    </row>
    <row r="70" spans="27:30" x14ac:dyDescent="0.25">
      <c r="AA70">
        <f t="shared" si="2"/>
        <v>48</v>
      </c>
      <c r="AB70" s="286">
        <v>44629</v>
      </c>
      <c r="AC70" s="4">
        <v>1</v>
      </c>
      <c r="AD70" s="127">
        <f t="shared" si="3"/>
        <v>48</v>
      </c>
    </row>
    <row r="71" spans="27:30" x14ac:dyDescent="0.25">
      <c r="AA71">
        <f t="shared" si="2"/>
        <v>49</v>
      </c>
      <c r="AB71" s="286">
        <v>44630</v>
      </c>
      <c r="AC71" s="4">
        <v>1</v>
      </c>
      <c r="AD71" s="127">
        <f t="shared" si="3"/>
        <v>49</v>
      </c>
    </row>
    <row r="72" spans="27:30" x14ac:dyDescent="0.25">
      <c r="AA72">
        <f t="shared" si="2"/>
        <v>50</v>
      </c>
      <c r="AB72" s="286">
        <v>44631</v>
      </c>
      <c r="AC72" s="4">
        <v>1</v>
      </c>
      <c r="AD72" s="127">
        <f t="shared" si="3"/>
        <v>50</v>
      </c>
    </row>
    <row r="73" spans="27:30" x14ac:dyDescent="0.25">
      <c r="AA73">
        <f t="shared" si="2"/>
        <v>50</v>
      </c>
      <c r="AB73" s="286">
        <v>44632</v>
      </c>
      <c r="AC73" s="4">
        <v>0</v>
      </c>
      <c r="AD73" s="127">
        <f t="shared" si="3"/>
        <v>50</v>
      </c>
    </row>
    <row r="74" spans="27:30" x14ac:dyDescent="0.25">
      <c r="AA74">
        <f t="shared" si="2"/>
        <v>50</v>
      </c>
      <c r="AB74" s="286">
        <v>44633</v>
      </c>
      <c r="AC74" s="4">
        <v>0</v>
      </c>
      <c r="AD74" s="127">
        <f t="shared" si="3"/>
        <v>50</v>
      </c>
    </row>
    <row r="75" spans="27:30" x14ac:dyDescent="0.25">
      <c r="AA75">
        <f t="shared" si="2"/>
        <v>51</v>
      </c>
      <c r="AB75" s="286">
        <v>44634</v>
      </c>
      <c r="AC75" s="4">
        <v>1</v>
      </c>
      <c r="AD75" s="127">
        <f t="shared" si="3"/>
        <v>51</v>
      </c>
    </row>
    <row r="76" spans="27:30" x14ac:dyDescent="0.25">
      <c r="AA76">
        <f t="shared" si="2"/>
        <v>52</v>
      </c>
      <c r="AB76" s="286">
        <v>44635</v>
      </c>
      <c r="AC76" s="4">
        <v>1</v>
      </c>
      <c r="AD76" s="127">
        <f t="shared" si="3"/>
        <v>52</v>
      </c>
    </row>
    <row r="77" spans="27:30" x14ac:dyDescent="0.25">
      <c r="AA77">
        <f t="shared" si="2"/>
        <v>53</v>
      </c>
      <c r="AB77" s="286">
        <v>44636</v>
      </c>
      <c r="AC77" s="4">
        <v>1</v>
      </c>
      <c r="AD77" s="127">
        <f t="shared" si="3"/>
        <v>53</v>
      </c>
    </row>
    <row r="78" spans="27:30" x14ac:dyDescent="0.25">
      <c r="AA78">
        <f t="shared" si="2"/>
        <v>54</v>
      </c>
      <c r="AB78" s="286">
        <v>44637</v>
      </c>
      <c r="AC78" s="4">
        <v>1</v>
      </c>
      <c r="AD78" s="127">
        <f t="shared" si="3"/>
        <v>54</v>
      </c>
    </row>
    <row r="79" spans="27:30" x14ac:dyDescent="0.25">
      <c r="AA79">
        <f t="shared" si="2"/>
        <v>55</v>
      </c>
      <c r="AB79" s="286">
        <v>44638</v>
      </c>
      <c r="AC79" s="4">
        <v>1</v>
      </c>
      <c r="AD79" s="127">
        <f t="shared" si="3"/>
        <v>55</v>
      </c>
    </row>
    <row r="80" spans="27:30" x14ac:dyDescent="0.25">
      <c r="AA80">
        <f t="shared" si="2"/>
        <v>55</v>
      </c>
      <c r="AB80" s="286">
        <v>44639</v>
      </c>
      <c r="AC80" s="4">
        <v>0</v>
      </c>
      <c r="AD80" s="127">
        <f t="shared" si="3"/>
        <v>55</v>
      </c>
    </row>
    <row r="81" spans="27:30" x14ac:dyDescent="0.25">
      <c r="AA81">
        <f t="shared" si="2"/>
        <v>55</v>
      </c>
      <c r="AB81" s="286">
        <v>44640</v>
      </c>
      <c r="AC81" s="4">
        <v>0</v>
      </c>
      <c r="AD81" s="127">
        <f t="shared" si="3"/>
        <v>55</v>
      </c>
    </row>
    <row r="82" spans="27:30" x14ac:dyDescent="0.25">
      <c r="AA82">
        <f t="shared" si="2"/>
        <v>56</v>
      </c>
      <c r="AB82" s="286">
        <v>44641</v>
      </c>
      <c r="AC82" s="4">
        <v>1</v>
      </c>
      <c r="AD82" s="127">
        <f t="shared" si="3"/>
        <v>56</v>
      </c>
    </row>
    <row r="83" spans="27:30" x14ac:dyDescent="0.25">
      <c r="AA83">
        <f t="shared" si="2"/>
        <v>57</v>
      </c>
      <c r="AB83" s="286">
        <v>44642</v>
      </c>
      <c r="AC83" s="4">
        <v>1</v>
      </c>
      <c r="AD83" s="127">
        <f t="shared" si="3"/>
        <v>57</v>
      </c>
    </row>
    <row r="84" spans="27:30" x14ac:dyDescent="0.25">
      <c r="AA84">
        <f t="shared" si="2"/>
        <v>58</v>
      </c>
      <c r="AB84" s="286">
        <v>44643</v>
      </c>
      <c r="AC84" s="4">
        <v>1</v>
      </c>
      <c r="AD84" s="127">
        <f t="shared" si="3"/>
        <v>58</v>
      </c>
    </row>
    <row r="85" spans="27:30" x14ac:dyDescent="0.25">
      <c r="AA85">
        <f t="shared" si="2"/>
        <v>59</v>
      </c>
      <c r="AB85" s="286">
        <v>44644</v>
      </c>
      <c r="AC85" s="4">
        <v>1</v>
      </c>
      <c r="AD85" s="127">
        <f t="shared" si="3"/>
        <v>59</v>
      </c>
    </row>
    <row r="86" spans="27:30" x14ac:dyDescent="0.25">
      <c r="AA86">
        <f t="shared" si="2"/>
        <v>60</v>
      </c>
      <c r="AB86" s="286">
        <v>44645</v>
      </c>
      <c r="AC86" s="4">
        <v>1</v>
      </c>
      <c r="AD86" s="127">
        <f t="shared" si="3"/>
        <v>60</v>
      </c>
    </row>
    <row r="87" spans="27:30" x14ac:dyDescent="0.25">
      <c r="AA87">
        <f t="shared" si="2"/>
        <v>60</v>
      </c>
      <c r="AB87" s="286">
        <v>44646</v>
      </c>
      <c r="AC87" s="4">
        <v>0</v>
      </c>
      <c r="AD87" s="127">
        <f t="shared" si="3"/>
        <v>60</v>
      </c>
    </row>
    <row r="88" spans="27:30" x14ac:dyDescent="0.25">
      <c r="AA88">
        <f t="shared" si="2"/>
        <v>60</v>
      </c>
      <c r="AB88" s="286">
        <v>44647</v>
      </c>
      <c r="AC88" s="4">
        <v>0</v>
      </c>
      <c r="AD88" s="127">
        <f t="shared" si="3"/>
        <v>60</v>
      </c>
    </row>
    <row r="89" spans="27:30" x14ac:dyDescent="0.25">
      <c r="AA89">
        <f t="shared" si="2"/>
        <v>61</v>
      </c>
      <c r="AB89" s="286">
        <v>44648</v>
      </c>
      <c r="AC89" s="4">
        <v>1</v>
      </c>
      <c r="AD89" s="127">
        <f t="shared" si="3"/>
        <v>61</v>
      </c>
    </row>
    <row r="90" spans="27:30" x14ac:dyDescent="0.25">
      <c r="AA90">
        <f t="shared" si="2"/>
        <v>62</v>
      </c>
      <c r="AB90" s="286">
        <v>44649</v>
      </c>
      <c r="AC90" s="4">
        <v>1</v>
      </c>
      <c r="AD90" s="127">
        <f t="shared" si="3"/>
        <v>62</v>
      </c>
    </row>
    <row r="91" spans="27:30" x14ac:dyDescent="0.25">
      <c r="AA91">
        <f t="shared" si="2"/>
        <v>63</v>
      </c>
      <c r="AB91" s="286">
        <v>44650</v>
      </c>
      <c r="AC91" s="4">
        <v>1</v>
      </c>
      <c r="AD91" s="127">
        <f t="shared" si="3"/>
        <v>63</v>
      </c>
    </row>
    <row r="92" spans="27:30" x14ac:dyDescent="0.25">
      <c r="AA92">
        <f t="shared" si="2"/>
        <v>64</v>
      </c>
      <c r="AB92" s="286">
        <v>44651</v>
      </c>
      <c r="AC92" s="4">
        <v>1</v>
      </c>
      <c r="AD92" s="127">
        <f t="shared" si="3"/>
        <v>64</v>
      </c>
    </row>
    <row r="93" spans="27:30" x14ac:dyDescent="0.25">
      <c r="AA93">
        <f t="shared" si="2"/>
        <v>65</v>
      </c>
      <c r="AB93" s="286">
        <v>44652</v>
      </c>
      <c r="AC93" s="4">
        <v>1</v>
      </c>
      <c r="AD93" s="127">
        <f t="shared" si="3"/>
        <v>65</v>
      </c>
    </row>
    <row r="94" spans="27:30" x14ac:dyDescent="0.25">
      <c r="AA94">
        <f t="shared" si="2"/>
        <v>65</v>
      </c>
      <c r="AB94" s="286">
        <v>44653</v>
      </c>
      <c r="AC94" s="4">
        <v>0</v>
      </c>
      <c r="AD94" s="127">
        <f t="shared" si="3"/>
        <v>65</v>
      </c>
    </row>
    <row r="95" spans="27:30" x14ac:dyDescent="0.25">
      <c r="AA95">
        <f t="shared" si="2"/>
        <v>65</v>
      </c>
      <c r="AB95" s="286">
        <v>44654</v>
      </c>
      <c r="AC95" s="4">
        <v>0</v>
      </c>
      <c r="AD95" s="127">
        <f t="shared" si="3"/>
        <v>65</v>
      </c>
    </row>
    <row r="96" spans="27:30" x14ac:dyDescent="0.25">
      <c r="AA96">
        <f t="shared" si="2"/>
        <v>66</v>
      </c>
      <c r="AB96" s="286">
        <v>44655</v>
      </c>
      <c r="AC96" s="4">
        <v>1</v>
      </c>
      <c r="AD96" s="127">
        <f t="shared" si="3"/>
        <v>66</v>
      </c>
    </row>
    <row r="97" spans="27:30" x14ac:dyDescent="0.25">
      <c r="AA97">
        <f t="shared" si="2"/>
        <v>67</v>
      </c>
      <c r="AB97" s="286">
        <v>44656</v>
      </c>
      <c r="AC97" s="4">
        <v>1</v>
      </c>
      <c r="AD97" s="127">
        <f t="shared" si="3"/>
        <v>67</v>
      </c>
    </row>
    <row r="98" spans="27:30" x14ac:dyDescent="0.25">
      <c r="AA98">
        <f t="shared" si="2"/>
        <v>68</v>
      </c>
      <c r="AB98" s="286">
        <v>44657</v>
      </c>
      <c r="AC98" s="4">
        <v>1</v>
      </c>
      <c r="AD98" s="127">
        <f t="shared" si="3"/>
        <v>68</v>
      </c>
    </row>
    <row r="99" spans="27:30" x14ac:dyDescent="0.25">
      <c r="AA99">
        <f t="shared" si="2"/>
        <v>69</v>
      </c>
      <c r="AB99" s="286">
        <v>44658</v>
      </c>
      <c r="AC99" s="4">
        <v>1</v>
      </c>
      <c r="AD99" s="127">
        <f t="shared" si="3"/>
        <v>69</v>
      </c>
    </row>
    <row r="100" spans="27:30" x14ac:dyDescent="0.25">
      <c r="AA100">
        <f t="shared" si="2"/>
        <v>70</v>
      </c>
      <c r="AB100" s="286">
        <v>44659</v>
      </c>
      <c r="AC100" s="4">
        <v>1</v>
      </c>
      <c r="AD100" s="127">
        <f t="shared" si="3"/>
        <v>70</v>
      </c>
    </row>
    <row r="101" spans="27:30" x14ac:dyDescent="0.25">
      <c r="AA101">
        <f t="shared" si="2"/>
        <v>70</v>
      </c>
      <c r="AB101" s="286">
        <v>44660</v>
      </c>
      <c r="AC101" s="4">
        <v>0</v>
      </c>
      <c r="AD101" s="127">
        <f t="shared" si="3"/>
        <v>70</v>
      </c>
    </row>
    <row r="102" spans="27:30" x14ac:dyDescent="0.25">
      <c r="AA102">
        <f t="shared" si="2"/>
        <v>70</v>
      </c>
      <c r="AB102" s="286">
        <v>44661</v>
      </c>
      <c r="AC102" s="4">
        <v>0</v>
      </c>
      <c r="AD102" s="127">
        <f t="shared" si="3"/>
        <v>70</v>
      </c>
    </row>
    <row r="103" spans="27:30" x14ac:dyDescent="0.25">
      <c r="AA103">
        <f t="shared" si="2"/>
        <v>71</v>
      </c>
      <c r="AB103" s="286">
        <v>44662</v>
      </c>
      <c r="AC103" s="4">
        <v>1</v>
      </c>
      <c r="AD103" s="127">
        <f t="shared" si="3"/>
        <v>71</v>
      </c>
    </row>
    <row r="104" spans="27:30" x14ac:dyDescent="0.25">
      <c r="AA104">
        <f t="shared" si="2"/>
        <v>72</v>
      </c>
      <c r="AB104" s="286">
        <v>44663</v>
      </c>
      <c r="AC104" s="4">
        <v>1</v>
      </c>
      <c r="AD104" s="127">
        <f t="shared" si="3"/>
        <v>72</v>
      </c>
    </row>
    <row r="105" spans="27:30" x14ac:dyDescent="0.25">
      <c r="AA105">
        <f t="shared" si="2"/>
        <v>73</v>
      </c>
      <c r="AB105" s="286">
        <v>44664</v>
      </c>
      <c r="AC105" s="4">
        <v>1</v>
      </c>
      <c r="AD105" s="127">
        <f t="shared" si="3"/>
        <v>73</v>
      </c>
    </row>
    <row r="106" spans="27:30" x14ac:dyDescent="0.25">
      <c r="AA106">
        <f t="shared" si="2"/>
        <v>74</v>
      </c>
      <c r="AB106" s="286">
        <v>44665</v>
      </c>
      <c r="AC106" s="4">
        <v>1</v>
      </c>
      <c r="AD106" s="127">
        <f t="shared" si="3"/>
        <v>74</v>
      </c>
    </row>
    <row r="107" spans="27:30" x14ac:dyDescent="0.25">
      <c r="AA107">
        <f t="shared" si="2"/>
        <v>74</v>
      </c>
      <c r="AB107" s="286">
        <v>44666</v>
      </c>
      <c r="AC107" s="4">
        <v>0</v>
      </c>
      <c r="AD107" s="127">
        <f t="shared" si="3"/>
        <v>74</v>
      </c>
    </row>
    <row r="108" spans="27:30" x14ac:dyDescent="0.25">
      <c r="AA108">
        <f t="shared" si="2"/>
        <v>74</v>
      </c>
      <c r="AB108" s="286">
        <v>44667</v>
      </c>
      <c r="AC108" s="4">
        <v>0</v>
      </c>
      <c r="AD108" s="127">
        <f t="shared" si="3"/>
        <v>74</v>
      </c>
    </row>
    <row r="109" spans="27:30" x14ac:dyDescent="0.25">
      <c r="AA109">
        <f t="shared" si="2"/>
        <v>74</v>
      </c>
      <c r="AB109" s="286">
        <v>44668</v>
      </c>
      <c r="AC109" s="4">
        <v>0</v>
      </c>
      <c r="AD109" s="127">
        <f t="shared" si="3"/>
        <v>74</v>
      </c>
    </row>
    <row r="110" spans="27:30" x14ac:dyDescent="0.25">
      <c r="AA110">
        <f t="shared" si="2"/>
        <v>74</v>
      </c>
      <c r="AB110" s="286">
        <v>44669</v>
      </c>
      <c r="AC110" s="4">
        <v>0</v>
      </c>
      <c r="AD110" s="127">
        <f t="shared" si="3"/>
        <v>74</v>
      </c>
    </row>
    <row r="111" spans="27:30" x14ac:dyDescent="0.25">
      <c r="AA111">
        <f t="shared" si="2"/>
        <v>75</v>
      </c>
      <c r="AB111" s="286">
        <v>44670</v>
      </c>
      <c r="AC111" s="4">
        <v>1</v>
      </c>
      <c r="AD111" s="127">
        <f t="shared" si="3"/>
        <v>75</v>
      </c>
    </row>
    <row r="112" spans="27:30" x14ac:dyDescent="0.25">
      <c r="AA112">
        <f t="shared" si="2"/>
        <v>76</v>
      </c>
      <c r="AB112" s="286">
        <v>44671</v>
      </c>
      <c r="AC112" s="4">
        <v>1</v>
      </c>
      <c r="AD112" s="127">
        <f t="shared" si="3"/>
        <v>76</v>
      </c>
    </row>
    <row r="113" spans="27:30" x14ac:dyDescent="0.25">
      <c r="AA113">
        <f t="shared" si="2"/>
        <v>77</v>
      </c>
      <c r="AB113" s="286">
        <v>44672</v>
      </c>
      <c r="AC113" s="4">
        <v>1</v>
      </c>
      <c r="AD113" s="127">
        <f t="shared" si="3"/>
        <v>77</v>
      </c>
    </row>
    <row r="114" spans="27:30" x14ac:dyDescent="0.25">
      <c r="AA114">
        <f t="shared" si="2"/>
        <v>78</v>
      </c>
      <c r="AB114" s="286">
        <v>44673</v>
      </c>
      <c r="AC114" s="4">
        <v>1</v>
      </c>
      <c r="AD114" s="127">
        <f t="shared" si="3"/>
        <v>78</v>
      </c>
    </row>
    <row r="115" spans="27:30" x14ac:dyDescent="0.25">
      <c r="AA115">
        <f t="shared" si="2"/>
        <v>78</v>
      </c>
      <c r="AB115" s="286">
        <v>44674</v>
      </c>
      <c r="AC115" s="4">
        <v>0</v>
      </c>
      <c r="AD115" s="127">
        <f t="shared" si="3"/>
        <v>78</v>
      </c>
    </row>
    <row r="116" spans="27:30" x14ac:dyDescent="0.25">
      <c r="AA116">
        <f t="shared" si="2"/>
        <v>78</v>
      </c>
      <c r="AB116" s="286">
        <v>44675</v>
      </c>
      <c r="AC116" s="4">
        <v>0</v>
      </c>
      <c r="AD116" s="127">
        <f t="shared" si="3"/>
        <v>78</v>
      </c>
    </row>
    <row r="117" spans="27:30" x14ac:dyDescent="0.25">
      <c r="AA117">
        <f t="shared" si="2"/>
        <v>79</v>
      </c>
      <c r="AB117" s="286">
        <v>44676</v>
      </c>
      <c r="AC117" s="4">
        <v>1</v>
      </c>
      <c r="AD117" s="127">
        <f t="shared" si="3"/>
        <v>79</v>
      </c>
    </row>
    <row r="118" spans="27:30" x14ac:dyDescent="0.25">
      <c r="AA118">
        <f t="shared" si="2"/>
        <v>80</v>
      </c>
      <c r="AB118" s="286">
        <v>44677</v>
      </c>
      <c r="AC118" s="4">
        <v>1</v>
      </c>
      <c r="AD118" s="127">
        <f t="shared" si="3"/>
        <v>80</v>
      </c>
    </row>
    <row r="119" spans="27:30" x14ac:dyDescent="0.25">
      <c r="AA119">
        <f t="shared" si="2"/>
        <v>81</v>
      </c>
      <c r="AB119" s="286">
        <v>44678</v>
      </c>
      <c r="AC119" s="4">
        <v>1</v>
      </c>
      <c r="AD119" s="127">
        <f t="shared" si="3"/>
        <v>81</v>
      </c>
    </row>
    <row r="120" spans="27:30" x14ac:dyDescent="0.25">
      <c r="AA120">
        <f t="shared" si="2"/>
        <v>82</v>
      </c>
      <c r="AB120" s="286">
        <v>44679</v>
      </c>
      <c r="AC120" s="4">
        <v>1</v>
      </c>
      <c r="AD120" s="127">
        <f t="shared" si="3"/>
        <v>82</v>
      </c>
    </row>
    <row r="121" spans="27:30" x14ac:dyDescent="0.25">
      <c r="AA121">
        <f t="shared" si="2"/>
        <v>83</v>
      </c>
      <c r="AB121" s="286">
        <v>44680</v>
      </c>
      <c r="AC121" s="4">
        <v>1</v>
      </c>
      <c r="AD121" s="127">
        <f t="shared" si="3"/>
        <v>83</v>
      </c>
    </row>
    <row r="122" spans="27:30" x14ac:dyDescent="0.25">
      <c r="AA122">
        <f t="shared" si="2"/>
        <v>83</v>
      </c>
      <c r="AB122" s="286">
        <v>44681</v>
      </c>
      <c r="AC122" s="4">
        <v>0</v>
      </c>
      <c r="AD122" s="127">
        <f t="shared" si="3"/>
        <v>83</v>
      </c>
    </row>
    <row r="123" spans="27:30" x14ac:dyDescent="0.25">
      <c r="AA123">
        <f t="shared" si="2"/>
        <v>83</v>
      </c>
      <c r="AB123" s="286">
        <v>44682</v>
      </c>
      <c r="AC123" s="4">
        <v>0</v>
      </c>
      <c r="AD123" s="127">
        <f t="shared" si="3"/>
        <v>83</v>
      </c>
    </row>
    <row r="124" spans="27:30" x14ac:dyDescent="0.25">
      <c r="AA124">
        <f t="shared" si="2"/>
        <v>84</v>
      </c>
      <c r="AB124" s="286">
        <v>44683</v>
      </c>
      <c r="AC124" s="4">
        <v>1</v>
      </c>
      <c r="AD124" s="127">
        <f t="shared" si="3"/>
        <v>84</v>
      </c>
    </row>
    <row r="125" spans="27:30" x14ac:dyDescent="0.25">
      <c r="AA125">
        <f t="shared" si="2"/>
        <v>85</v>
      </c>
      <c r="AB125" s="286">
        <v>44684</v>
      </c>
      <c r="AC125" s="4">
        <v>1</v>
      </c>
      <c r="AD125" s="127">
        <f t="shared" si="3"/>
        <v>85</v>
      </c>
    </row>
    <row r="126" spans="27:30" x14ac:dyDescent="0.25">
      <c r="AA126">
        <f t="shared" si="2"/>
        <v>86</v>
      </c>
      <c r="AB126" s="286">
        <v>44685</v>
      </c>
      <c r="AC126" s="4">
        <v>1</v>
      </c>
      <c r="AD126" s="127">
        <f t="shared" si="3"/>
        <v>86</v>
      </c>
    </row>
    <row r="127" spans="27:30" x14ac:dyDescent="0.25">
      <c r="AA127">
        <f t="shared" si="2"/>
        <v>87</v>
      </c>
      <c r="AB127" s="286">
        <v>44686</v>
      </c>
      <c r="AC127" s="4">
        <v>1</v>
      </c>
      <c r="AD127" s="127">
        <f t="shared" si="3"/>
        <v>87</v>
      </c>
    </row>
    <row r="128" spans="27:30" x14ac:dyDescent="0.25">
      <c r="AA128">
        <f t="shared" si="2"/>
        <v>88</v>
      </c>
      <c r="AB128" s="286">
        <v>44687</v>
      </c>
      <c r="AC128" s="4">
        <v>1</v>
      </c>
      <c r="AD128" s="127">
        <f t="shared" si="3"/>
        <v>88</v>
      </c>
    </row>
    <row r="129" spans="27:30" x14ac:dyDescent="0.25">
      <c r="AA129">
        <f t="shared" si="2"/>
        <v>88</v>
      </c>
      <c r="AB129" s="286">
        <v>44688</v>
      </c>
      <c r="AC129" s="4">
        <v>0</v>
      </c>
      <c r="AD129" s="127">
        <f t="shared" si="3"/>
        <v>88</v>
      </c>
    </row>
    <row r="130" spans="27:30" x14ac:dyDescent="0.25">
      <c r="AA130">
        <f t="shared" si="2"/>
        <v>88</v>
      </c>
      <c r="AB130" s="286">
        <v>44689</v>
      </c>
      <c r="AC130" s="4">
        <v>0</v>
      </c>
      <c r="AD130" s="127">
        <f t="shared" si="3"/>
        <v>88</v>
      </c>
    </row>
    <row r="131" spans="27:30" x14ac:dyDescent="0.25">
      <c r="AA131">
        <f t="shared" si="2"/>
        <v>89</v>
      </c>
      <c r="AB131" s="286">
        <v>44690</v>
      </c>
      <c r="AC131" s="4">
        <v>1</v>
      </c>
      <c r="AD131" s="127">
        <f t="shared" si="3"/>
        <v>89</v>
      </c>
    </row>
    <row r="132" spans="27:30" x14ac:dyDescent="0.25">
      <c r="AA132">
        <f t="shared" ref="AA132:AA195" si="4">AA131+AC132</f>
        <v>90</v>
      </c>
      <c r="AB132" s="286">
        <v>44691</v>
      </c>
      <c r="AC132" s="4">
        <v>1</v>
      </c>
      <c r="AD132" s="127">
        <f t="shared" si="3"/>
        <v>90</v>
      </c>
    </row>
    <row r="133" spans="27:30" x14ac:dyDescent="0.25">
      <c r="AA133">
        <f t="shared" si="4"/>
        <v>91</v>
      </c>
      <c r="AB133" s="286">
        <v>44692</v>
      </c>
      <c r="AC133" s="4">
        <v>1</v>
      </c>
      <c r="AD133" s="127">
        <f t="shared" ref="AD133:AD196" si="5">AA132+AC133</f>
        <v>91</v>
      </c>
    </row>
    <row r="134" spans="27:30" x14ac:dyDescent="0.25">
      <c r="AA134">
        <f t="shared" si="4"/>
        <v>92</v>
      </c>
      <c r="AB134" s="286">
        <v>44693</v>
      </c>
      <c r="AC134" s="4">
        <v>1</v>
      </c>
      <c r="AD134" s="127">
        <f t="shared" si="5"/>
        <v>92</v>
      </c>
    </row>
    <row r="135" spans="27:30" x14ac:dyDescent="0.25">
      <c r="AA135">
        <f t="shared" si="4"/>
        <v>93</v>
      </c>
      <c r="AB135" s="286">
        <v>44694</v>
      </c>
      <c r="AC135" s="4">
        <v>1</v>
      </c>
      <c r="AD135" s="127">
        <f t="shared" si="5"/>
        <v>93</v>
      </c>
    </row>
    <row r="136" spans="27:30" x14ac:dyDescent="0.25">
      <c r="AA136">
        <f t="shared" si="4"/>
        <v>93</v>
      </c>
      <c r="AB136" s="286">
        <v>44695</v>
      </c>
      <c r="AC136" s="4">
        <v>0</v>
      </c>
      <c r="AD136" s="127">
        <f t="shared" si="5"/>
        <v>93</v>
      </c>
    </row>
    <row r="137" spans="27:30" x14ac:dyDescent="0.25">
      <c r="AA137">
        <f t="shared" si="4"/>
        <v>93</v>
      </c>
      <c r="AB137" s="286">
        <v>44696</v>
      </c>
      <c r="AC137" s="4">
        <v>0</v>
      </c>
      <c r="AD137" s="127">
        <f t="shared" si="5"/>
        <v>93</v>
      </c>
    </row>
    <row r="138" spans="27:30" x14ac:dyDescent="0.25">
      <c r="AA138">
        <f t="shared" si="4"/>
        <v>94</v>
      </c>
      <c r="AB138" s="286">
        <v>44697</v>
      </c>
      <c r="AC138" s="4">
        <v>1</v>
      </c>
      <c r="AD138" s="127">
        <f t="shared" si="5"/>
        <v>94</v>
      </c>
    </row>
    <row r="139" spans="27:30" x14ac:dyDescent="0.25">
      <c r="AA139">
        <f t="shared" si="4"/>
        <v>95</v>
      </c>
      <c r="AB139" s="286">
        <v>44698</v>
      </c>
      <c r="AC139" s="4">
        <v>1</v>
      </c>
      <c r="AD139" s="127">
        <f t="shared" si="5"/>
        <v>95</v>
      </c>
    </row>
    <row r="140" spans="27:30" x14ac:dyDescent="0.25">
      <c r="AA140">
        <f t="shared" si="4"/>
        <v>96</v>
      </c>
      <c r="AB140" s="286">
        <v>44699</v>
      </c>
      <c r="AC140" s="4">
        <v>1</v>
      </c>
      <c r="AD140" s="127">
        <f t="shared" si="5"/>
        <v>96</v>
      </c>
    </row>
    <row r="141" spans="27:30" x14ac:dyDescent="0.25">
      <c r="AA141">
        <f t="shared" si="4"/>
        <v>97</v>
      </c>
      <c r="AB141" s="286">
        <v>44700</v>
      </c>
      <c r="AC141" s="4">
        <v>1</v>
      </c>
      <c r="AD141" s="127">
        <f t="shared" si="5"/>
        <v>97</v>
      </c>
    </row>
    <row r="142" spans="27:30" x14ac:dyDescent="0.25">
      <c r="AA142">
        <f t="shared" si="4"/>
        <v>98</v>
      </c>
      <c r="AB142" s="286">
        <v>44701</v>
      </c>
      <c r="AC142" s="4">
        <v>1</v>
      </c>
      <c r="AD142" s="127">
        <f t="shared" si="5"/>
        <v>98</v>
      </c>
    </row>
    <row r="143" spans="27:30" x14ac:dyDescent="0.25">
      <c r="AA143">
        <f t="shared" si="4"/>
        <v>98</v>
      </c>
      <c r="AB143" s="286">
        <v>44702</v>
      </c>
      <c r="AC143" s="4">
        <v>0</v>
      </c>
      <c r="AD143" s="127">
        <f t="shared" si="5"/>
        <v>98</v>
      </c>
    </row>
    <row r="144" spans="27:30" x14ac:dyDescent="0.25">
      <c r="AA144">
        <f t="shared" si="4"/>
        <v>98</v>
      </c>
      <c r="AB144" s="286">
        <v>44703</v>
      </c>
      <c r="AC144" s="4">
        <v>0</v>
      </c>
      <c r="AD144" s="127">
        <f t="shared" si="5"/>
        <v>98</v>
      </c>
    </row>
    <row r="145" spans="27:30" x14ac:dyDescent="0.25">
      <c r="AA145">
        <f t="shared" si="4"/>
        <v>99</v>
      </c>
      <c r="AB145" s="286">
        <v>44704</v>
      </c>
      <c r="AC145" s="4">
        <v>1</v>
      </c>
      <c r="AD145" s="127">
        <f t="shared" si="5"/>
        <v>99</v>
      </c>
    </row>
    <row r="146" spans="27:30" x14ac:dyDescent="0.25">
      <c r="AA146">
        <f t="shared" si="4"/>
        <v>100</v>
      </c>
      <c r="AB146" s="286">
        <v>44705</v>
      </c>
      <c r="AC146" s="4">
        <v>1</v>
      </c>
      <c r="AD146" s="127">
        <f t="shared" si="5"/>
        <v>100</v>
      </c>
    </row>
    <row r="147" spans="27:30" x14ac:dyDescent="0.25">
      <c r="AA147">
        <f t="shared" si="4"/>
        <v>101</v>
      </c>
      <c r="AB147" s="286">
        <v>44706</v>
      </c>
      <c r="AC147" s="4">
        <v>1</v>
      </c>
      <c r="AD147" s="127">
        <f t="shared" si="5"/>
        <v>101</v>
      </c>
    </row>
    <row r="148" spans="27:30" x14ac:dyDescent="0.25">
      <c r="AA148">
        <f t="shared" si="4"/>
        <v>102</v>
      </c>
      <c r="AB148" s="286">
        <v>44707</v>
      </c>
      <c r="AC148" s="4">
        <v>1</v>
      </c>
      <c r="AD148" s="127">
        <f t="shared" si="5"/>
        <v>102</v>
      </c>
    </row>
    <row r="149" spans="27:30" x14ac:dyDescent="0.25">
      <c r="AA149">
        <f t="shared" si="4"/>
        <v>103</v>
      </c>
      <c r="AB149" s="286">
        <v>44708</v>
      </c>
      <c r="AC149" s="4">
        <v>1</v>
      </c>
      <c r="AD149" s="127">
        <f t="shared" si="5"/>
        <v>103</v>
      </c>
    </row>
    <row r="150" spans="27:30" x14ac:dyDescent="0.25">
      <c r="AA150">
        <f t="shared" si="4"/>
        <v>103</v>
      </c>
      <c r="AB150" s="286">
        <v>44709</v>
      </c>
      <c r="AC150" s="4">
        <v>0</v>
      </c>
      <c r="AD150" s="127">
        <f t="shared" si="5"/>
        <v>103</v>
      </c>
    </row>
    <row r="151" spans="27:30" x14ac:dyDescent="0.25">
      <c r="AA151">
        <f t="shared" si="4"/>
        <v>103</v>
      </c>
      <c r="AB151" s="286">
        <v>44710</v>
      </c>
      <c r="AC151" s="4">
        <v>0</v>
      </c>
      <c r="AD151" s="127">
        <f t="shared" si="5"/>
        <v>103</v>
      </c>
    </row>
    <row r="152" spans="27:30" x14ac:dyDescent="0.25">
      <c r="AA152">
        <f t="shared" si="4"/>
        <v>104</v>
      </c>
      <c r="AB152" s="286">
        <v>44711</v>
      </c>
      <c r="AC152" s="4">
        <v>1</v>
      </c>
      <c r="AD152" s="127">
        <f t="shared" si="5"/>
        <v>104</v>
      </c>
    </row>
    <row r="153" spans="27:30" x14ac:dyDescent="0.25">
      <c r="AA153">
        <f t="shared" si="4"/>
        <v>105</v>
      </c>
      <c r="AB153" s="286">
        <v>44712</v>
      </c>
      <c r="AC153" s="4">
        <v>1</v>
      </c>
      <c r="AD153" s="127">
        <f t="shared" si="5"/>
        <v>105</v>
      </c>
    </row>
    <row r="154" spans="27:30" x14ac:dyDescent="0.25">
      <c r="AA154">
        <f t="shared" si="4"/>
        <v>106</v>
      </c>
      <c r="AB154" s="286">
        <v>44713</v>
      </c>
      <c r="AC154" s="4">
        <v>1</v>
      </c>
      <c r="AD154" s="127">
        <f t="shared" si="5"/>
        <v>106</v>
      </c>
    </row>
    <row r="155" spans="27:30" x14ac:dyDescent="0.25">
      <c r="AA155">
        <f t="shared" si="4"/>
        <v>107</v>
      </c>
      <c r="AB155" s="286">
        <v>44714</v>
      </c>
      <c r="AC155" s="4">
        <v>1</v>
      </c>
      <c r="AD155" s="127">
        <f t="shared" si="5"/>
        <v>107</v>
      </c>
    </row>
    <row r="156" spans="27:30" x14ac:dyDescent="0.25">
      <c r="AA156">
        <f t="shared" si="4"/>
        <v>108</v>
      </c>
      <c r="AB156" s="286">
        <v>44715</v>
      </c>
      <c r="AC156" s="4">
        <v>1</v>
      </c>
      <c r="AD156" s="127">
        <f t="shared" si="5"/>
        <v>108</v>
      </c>
    </row>
    <row r="157" spans="27:30" x14ac:dyDescent="0.25">
      <c r="AA157">
        <f t="shared" si="4"/>
        <v>108</v>
      </c>
      <c r="AB157" s="286">
        <v>44716</v>
      </c>
      <c r="AC157" s="4">
        <v>0</v>
      </c>
      <c r="AD157" s="127">
        <f t="shared" si="5"/>
        <v>108</v>
      </c>
    </row>
    <row r="158" spans="27:30" x14ac:dyDescent="0.25">
      <c r="AA158">
        <f t="shared" si="4"/>
        <v>108</v>
      </c>
      <c r="AB158" s="286">
        <v>44717</v>
      </c>
      <c r="AC158" s="4">
        <v>0</v>
      </c>
      <c r="AD158" s="127">
        <f t="shared" si="5"/>
        <v>108</v>
      </c>
    </row>
    <row r="159" spans="27:30" x14ac:dyDescent="0.25">
      <c r="AA159">
        <f t="shared" si="4"/>
        <v>109</v>
      </c>
      <c r="AB159" s="286">
        <v>44718</v>
      </c>
      <c r="AC159" s="4">
        <v>1</v>
      </c>
      <c r="AD159" s="127">
        <f t="shared" si="5"/>
        <v>109</v>
      </c>
    </row>
    <row r="160" spans="27:30" x14ac:dyDescent="0.25">
      <c r="AA160">
        <f t="shared" si="4"/>
        <v>110</v>
      </c>
      <c r="AB160" s="286">
        <v>44719</v>
      </c>
      <c r="AC160" s="4">
        <v>1</v>
      </c>
      <c r="AD160" s="127">
        <f t="shared" si="5"/>
        <v>110</v>
      </c>
    </row>
    <row r="161" spans="27:30" x14ac:dyDescent="0.25">
      <c r="AA161">
        <f t="shared" si="4"/>
        <v>111</v>
      </c>
      <c r="AB161" s="286">
        <v>44720</v>
      </c>
      <c r="AC161" s="4">
        <v>1</v>
      </c>
      <c r="AD161" s="127">
        <f t="shared" si="5"/>
        <v>111</v>
      </c>
    </row>
    <row r="162" spans="27:30" x14ac:dyDescent="0.25">
      <c r="AA162">
        <f t="shared" si="4"/>
        <v>112</v>
      </c>
      <c r="AB162" s="286">
        <v>44721</v>
      </c>
      <c r="AC162" s="4">
        <v>1</v>
      </c>
      <c r="AD162" s="127">
        <f t="shared" si="5"/>
        <v>112</v>
      </c>
    </row>
    <row r="163" spans="27:30" x14ac:dyDescent="0.25">
      <c r="AA163">
        <f t="shared" si="4"/>
        <v>113</v>
      </c>
      <c r="AB163" s="286">
        <v>44722</v>
      </c>
      <c r="AC163" s="4">
        <v>1</v>
      </c>
      <c r="AD163" s="127">
        <f t="shared" si="5"/>
        <v>113</v>
      </c>
    </row>
    <row r="164" spans="27:30" x14ac:dyDescent="0.25">
      <c r="AA164">
        <f t="shared" si="4"/>
        <v>113</v>
      </c>
      <c r="AB164" s="286">
        <v>44723</v>
      </c>
      <c r="AC164" s="4">
        <v>0</v>
      </c>
      <c r="AD164" s="127">
        <f t="shared" si="5"/>
        <v>113</v>
      </c>
    </row>
    <row r="165" spans="27:30" x14ac:dyDescent="0.25">
      <c r="AA165">
        <f t="shared" si="4"/>
        <v>113</v>
      </c>
      <c r="AB165" s="286">
        <v>44724</v>
      </c>
      <c r="AC165" s="4">
        <v>0</v>
      </c>
      <c r="AD165" s="127">
        <f t="shared" si="5"/>
        <v>113</v>
      </c>
    </row>
    <row r="166" spans="27:30" x14ac:dyDescent="0.25">
      <c r="AA166">
        <f t="shared" si="4"/>
        <v>114</v>
      </c>
      <c r="AB166" s="286">
        <v>44725</v>
      </c>
      <c r="AC166" s="4">
        <v>1</v>
      </c>
      <c r="AD166" s="127">
        <f t="shared" si="5"/>
        <v>114</v>
      </c>
    </row>
    <row r="167" spans="27:30" x14ac:dyDescent="0.25">
      <c r="AA167">
        <f t="shared" si="4"/>
        <v>115</v>
      </c>
      <c r="AB167" s="286">
        <v>44726</v>
      </c>
      <c r="AC167" s="4">
        <v>1</v>
      </c>
      <c r="AD167" s="127">
        <f t="shared" si="5"/>
        <v>115</v>
      </c>
    </row>
    <row r="168" spans="27:30" x14ac:dyDescent="0.25">
      <c r="AA168">
        <f t="shared" si="4"/>
        <v>116</v>
      </c>
      <c r="AB168" s="286">
        <v>44727</v>
      </c>
      <c r="AC168" s="4">
        <v>1</v>
      </c>
      <c r="AD168" s="127">
        <f t="shared" si="5"/>
        <v>116</v>
      </c>
    </row>
    <row r="169" spans="27:30" x14ac:dyDescent="0.25">
      <c r="AA169">
        <f t="shared" si="4"/>
        <v>117</v>
      </c>
      <c r="AB169" s="286">
        <v>44728</v>
      </c>
      <c r="AC169" s="4">
        <v>1</v>
      </c>
      <c r="AD169" s="127">
        <f t="shared" si="5"/>
        <v>117</v>
      </c>
    </row>
    <row r="170" spans="27:30" x14ac:dyDescent="0.25">
      <c r="AA170">
        <f t="shared" si="4"/>
        <v>118</v>
      </c>
      <c r="AB170" s="286">
        <v>44729</v>
      </c>
      <c r="AC170" s="4">
        <v>1</v>
      </c>
      <c r="AD170" s="127">
        <f t="shared" si="5"/>
        <v>118</v>
      </c>
    </row>
    <row r="171" spans="27:30" x14ac:dyDescent="0.25">
      <c r="AA171">
        <f t="shared" si="4"/>
        <v>118</v>
      </c>
      <c r="AB171" s="286">
        <v>44730</v>
      </c>
      <c r="AC171" s="4">
        <v>0</v>
      </c>
      <c r="AD171" s="127">
        <f t="shared" si="5"/>
        <v>118</v>
      </c>
    </row>
    <row r="172" spans="27:30" x14ac:dyDescent="0.25">
      <c r="AA172">
        <f t="shared" si="4"/>
        <v>118</v>
      </c>
      <c r="AB172" s="286">
        <v>44731</v>
      </c>
      <c r="AC172" s="4">
        <v>0</v>
      </c>
      <c r="AD172" s="127">
        <f t="shared" si="5"/>
        <v>118</v>
      </c>
    </row>
    <row r="173" spans="27:30" x14ac:dyDescent="0.25">
      <c r="AA173">
        <f t="shared" si="4"/>
        <v>119</v>
      </c>
      <c r="AB173" s="286">
        <v>44732</v>
      </c>
      <c r="AC173" s="4">
        <v>1</v>
      </c>
      <c r="AD173" s="127">
        <f t="shared" si="5"/>
        <v>119</v>
      </c>
    </row>
    <row r="174" spans="27:30" x14ac:dyDescent="0.25">
      <c r="AA174">
        <f t="shared" si="4"/>
        <v>120</v>
      </c>
      <c r="AB174" s="286">
        <v>44733</v>
      </c>
      <c r="AC174" s="4">
        <v>1</v>
      </c>
      <c r="AD174" s="127">
        <f t="shared" si="5"/>
        <v>120</v>
      </c>
    </row>
    <row r="175" spans="27:30" x14ac:dyDescent="0.25">
      <c r="AA175">
        <f t="shared" si="4"/>
        <v>121</v>
      </c>
      <c r="AB175" s="286">
        <v>44734</v>
      </c>
      <c r="AC175" s="4">
        <v>1</v>
      </c>
      <c r="AD175" s="127">
        <f t="shared" si="5"/>
        <v>121</v>
      </c>
    </row>
    <row r="176" spans="27:30" x14ac:dyDescent="0.25">
      <c r="AA176">
        <f t="shared" si="4"/>
        <v>122</v>
      </c>
      <c r="AB176" s="286">
        <v>44735</v>
      </c>
      <c r="AC176" s="4">
        <v>1</v>
      </c>
      <c r="AD176" s="127">
        <f t="shared" si="5"/>
        <v>122</v>
      </c>
    </row>
    <row r="177" spans="27:30" x14ac:dyDescent="0.25">
      <c r="AA177">
        <f t="shared" si="4"/>
        <v>123</v>
      </c>
      <c r="AB177" s="286">
        <v>44736</v>
      </c>
      <c r="AC177" s="4">
        <v>1</v>
      </c>
      <c r="AD177" s="127">
        <f t="shared" si="5"/>
        <v>123</v>
      </c>
    </row>
    <row r="178" spans="27:30" x14ac:dyDescent="0.25">
      <c r="AA178">
        <f t="shared" si="4"/>
        <v>123</v>
      </c>
      <c r="AB178" s="286">
        <v>44737</v>
      </c>
      <c r="AC178" s="4">
        <v>0</v>
      </c>
      <c r="AD178" s="127">
        <f t="shared" si="5"/>
        <v>123</v>
      </c>
    </row>
    <row r="179" spans="27:30" x14ac:dyDescent="0.25">
      <c r="AA179">
        <f t="shared" si="4"/>
        <v>123</v>
      </c>
      <c r="AB179" s="286">
        <v>44738</v>
      </c>
      <c r="AC179" s="4">
        <v>0</v>
      </c>
      <c r="AD179" s="127">
        <f t="shared" si="5"/>
        <v>123</v>
      </c>
    </row>
    <row r="180" spans="27:30" x14ac:dyDescent="0.25">
      <c r="AA180">
        <f t="shared" si="4"/>
        <v>124</v>
      </c>
      <c r="AB180" s="286">
        <v>44739</v>
      </c>
      <c r="AC180" s="4">
        <v>1</v>
      </c>
      <c r="AD180" s="127">
        <f t="shared" si="5"/>
        <v>124</v>
      </c>
    </row>
    <row r="181" spans="27:30" x14ac:dyDescent="0.25">
      <c r="AA181">
        <f t="shared" si="4"/>
        <v>125</v>
      </c>
      <c r="AB181" s="286">
        <v>44740</v>
      </c>
      <c r="AC181" s="4">
        <v>1</v>
      </c>
      <c r="AD181" s="127">
        <f t="shared" si="5"/>
        <v>125</v>
      </c>
    </row>
    <row r="182" spans="27:30" x14ac:dyDescent="0.25">
      <c r="AA182">
        <f t="shared" si="4"/>
        <v>126</v>
      </c>
      <c r="AB182" s="286">
        <v>44741</v>
      </c>
      <c r="AC182" s="4">
        <v>1</v>
      </c>
      <c r="AD182" s="127">
        <f t="shared" si="5"/>
        <v>126</v>
      </c>
    </row>
    <row r="183" spans="27:30" x14ac:dyDescent="0.25">
      <c r="AA183">
        <f t="shared" si="4"/>
        <v>127</v>
      </c>
      <c r="AB183" s="286">
        <v>44742</v>
      </c>
      <c r="AC183" s="4">
        <v>1</v>
      </c>
      <c r="AD183" s="127">
        <f t="shared" si="5"/>
        <v>127</v>
      </c>
    </row>
    <row r="184" spans="27:30" x14ac:dyDescent="0.25">
      <c r="AA184">
        <f t="shared" si="4"/>
        <v>128</v>
      </c>
      <c r="AB184" s="286">
        <v>44743</v>
      </c>
      <c r="AC184" s="4">
        <v>1</v>
      </c>
      <c r="AD184" s="127">
        <f t="shared" si="5"/>
        <v>128</v>
      </c>
    </row>
    <row r="185" spans="27:30" x14ac:dyDescent="0.25">
      <c r="AA185">
        <f t="shared" si="4"/>
        <v>128</v>
      </c>
      <c r="AB185" s="286">
        <v>44744</v>
      </c>
      <c r="AC185" s="4">
        <v>0</v>
      </c>
      <c r="AD185" s="127">
        <f t="shared" si="5"/>
        <v>128</v>
      </c>
    </row>
    <row r="186" spans="27:30" x14ac:dyDescent="0.25">
      <c r="AA186">
        <f t="shared" si="4"/>
        <v>128</v>
      </c>
      <c r="AB186" s="286">
        <v>44745</v>
      </c>
      <c r="AC186" s="4">
        <v>0</v>
      </c>
      <c r="AD186" s="127">
        <f t="shared" si="5"/>
        <v>128</v>
      </c>
    </row>
    <row r="187" spans="27:30" x14ac:dyDescent="0.25">
      <c r="AA187">
        <f t="shared" si="4"/>
        <v>129</v>
      </c>
      <c r="AB187" s="286">
        <v>44746</v>
      </c>
      <c r="AC187" s="4">
        <v>1</v>
      </c>
      <c r="AD187" s="127">
        <f t="shared" si="5"/>
        <v>129</v>
      </c>
    </row>
    <row r="188" spans="27:30" x14ac:dyDescent="0.25">
      <c r="AA188">
        <f t="shared" si="4"/>
        <v>129</v>
      </c>
      <c r="AB188" s="286">
        <v>44747</v>
      </c>
      <c r="AC188" s="4">
        <v>0</v>
      </c>
      <c r="AD188" s="127">
        <f t="shared" si="5"/>
        <v>129</v>
      </c>
    </row>
    <row r="189" spans="27:30" x14ac:dyDescent="0.25">
      <c r="AA189">
        <f t="shared" si="4"/>
        <v>129</v>
      </c>
      <c r="AB189" s="286">
        <v>44748</v>
      </c>
      <c r="AC189" s="4">
        <v>0</v>
      </c>
      <c r="AD189" s="127">
        <f t="shared" si="5"/>
        <v>129</v>
      </c>
    </row>
    <row r="190" spans="27:30" x14ac:dyDescent="0.25">
      <c r="AA190">
        <f t="shared" si="4"/>
        <v>130</v>
      </c>
      <c r="AB190" s="286">
        <v>44749</v>
      </c>
      <c r="AC190" s="4">
        <v>1</v>
      </c>
      <c r="AD190" s="127">
        <f t="shared" si="5"/>
        <v>130</v>
      </c>
    </row>
    <row r="191" spans="27:30" x14ac:dyDescent="0.25">
      <c r="AA191">
        <f t="shared" si="4"/>
        <v>131</v>
      </c>
      <c r="AB191" s="286">
        <v>44750</v>
      </c>
      <c r="AC191" s="4">
        <v>1</v>
      </c>
      <c r="AD191" s="127">
        <f t="shared" si="5"/>
        <v>131</v>
      </c>
    </row>
    <row r="192" spans="27:30" x14ac:dyDescent="0.25">
      <c r="AA192">
        <f t="shared" si="4"/>
        <v>131</v>
      </c>
      <c r="AB192" s="286">
        <v>44751</v>
      </c>
      <c r="AC192" s="4">
        <v>0</v>
      </c>
      <c r="AD192" s="127">
        <f t="shared" si="5"/>
        <v>131</v>
      </c>
    </row>
    <row r="193" spans="27:30" x14ac:dyDescent="0.25">
      <c r="AA193">
        <f t="shared" si="4"/>
        <v>131</v>
      </c>
      <c r="AB193" s="286">
        <v>44752</v>
      </c>
      <c r="AC193" s="4">
        <v>0</v>
      </c>
      <c r="AD193" s="127">
        <f t="shared" si="5"/>
        <v>131</v>
      </c>
    </row>
    <row r="194" spans="27:30" x14ac:dyDescent="0.25">
      <c r="AA194">
        <f t="shared" si="4"/>
        <v>132</v>
      </c>
      <c r="AB194" s="286">
        <v>44753</v>
      </c>
      <c r="AC194" s="4">
        <v>1</v>
      </c>
      <c r="AD194" s="127">
        <f t="shared" si="5"/>
        <v>132</v>
      </c>
    </row>
    <row r="195" spans="27:30" x14ac:dyDescent="0.25">
      <c r="AA195">
        <f t="shared" si="4"/>
        <v>133</v>
      </c>
      <c r="AB195" s="286">
        <v>44754</v>
      </c>
      <c r="AC195" s="4">
        <v>1</v>
      </c>
      <c r="AD195" s="127">
        <f t="shared" si="5"/>
        <v>133</v>
      </c>
    </row>
    <row r="196" spans="27:30" x14ac:dyDescent="0.25">
      <c r="AA196">
        <f t="shared" ref="AA196:AA259" si="6">AA195+AC196</f>
        <v>134</v>
      </c>
      <c r="AB196" s="286">
        <v>44755</v>
      </c>
      <c r="AC196" s="4">
        <v>1</v>
      </c>
      <c r="AD196" s="127">
        <f t="shared" si="5"/>
        <v>134</v>
      </c>
    </row>
    <row r="197" spans="27:30" x14ac:dyDescent="0.25">
      <c r="AA197">
        <f t="shared" si="6"/>
        <v>135</v>
      </c>
      <c r="AB197" s="286">
        <v>44756</v>
      </c>
      <c r="AC197" s="4">
        <v>1</v>
      </c>
      <c r="AD197" s="127">
        <f t="shared" ref="AD197:AD260" si="7">AA196+AC197</f>
        <v>135</v>
      </c>
    </row>
    <row r="198" spans="27:30" x14ac:dyDescent="0.25">
      <c r="AA198">
        <f t="shared" si="6"/>
        <v>136</v>
      </c>
      <c r="AB198" s="286">
        <v>44757</v>
      </c>
      <c r="AC198" s="4">
        <v>1</v>
      </c>
      <c r="AD198" s="127">
        <f t="shared" si="7"/>
        <v>136</v>
      </c>
    </row>
    <row r="199" spans="27:30" x14ac:dyDescent="0.25">
      <c r="AA199">
        <f t="shared" si="6"/>
        <v>136</v>
      </c>
      <c r="AB199" s="286">
        <v>44758</v>
      </c>
      <c r="AC199" s="4">
        <v>0</v>
      </c>
      <c r="AD199" s="127">
        <f t="shared" si="7"/>
        <v>136</v>
      </c>
    </row>
    <row r="200" spans="27:30" x14ac:dyDescent="0.25">
      <c r="AA200">
        <f t="shared" si="6"/>
        <v>136</v>
      </c>
      <c r="AB200" s="286">
        <v>44759</v>
      </c>
      <c r="AC200" s="4">
        <v>0</v>
      </c>
      <c r="AD200" s="127">
        <f t="shared" si="7"/>
        <v>136</v>
      </c>
    </row>
    <row r="201" spans="27:30" x14ac:dyDescent="0.25">
      <c r="AA201">
        <f t="shared" si="6"/>
        <v>137</v>
      </c>
      <c r="AB201" s="286">
        <v>44760</v>
      </c>
      <c r="AC201" s="4">
        <v>1</v>
      </c>
      <c r="AD201" s="127">
        <f t="shared" si="7"/>
        <v>137</v>
      </c>
    </row>
    <row r="202" spans="27:30" x14ac:dyDescent="0.25">
      <c r="AA202">
        <f t="shared" si="6"/>
        <v>138</v>
      </c>
      <c r="AB202" s="286">
        <v>44761</v>
      </c>
      <c r="AC202" s="4">
        <v>1</v>
      </c>
      <c r="AD202" s="127">
        <f t="shared" si="7"/>
        <v>138</v>
      </c>
    </row>
    <row r="203" spans="27:30" x14ac:dyDescent="0.25">
      <c r="AA203">
        <f t="shared" si="6"/>
        <v>139</v>
      </c>
      <c r="AB203" s="286">
        <v>44762</v>
      </c>
      <c r="AC203" s="4">
        <v>1</v>
      </c>
      <c r="AD203" s="127">
        <f t="shared" si="7"/>
        <v>139</v>
      </c>
    </row>
    <row r="204" spans="27:30" x14ac:dyDescent="0.25">
      <c r="AA204">
        <f t="shared" si="6"/>
        <v>140</v>
      </c>
      <c r="AB204" s="286">
        <v>44763</v>
      </c>
      <c r="AC204" s="4">
        <v>1</v>
      </c>
      <c r="AD204" s="127">
        <f t="shared" si="7"/>
        <v>140</v>
      </c>
    </row>
    <row r="205" spans="27:30" x14ac:dyDescent="0.25">
      <c r="AA205">
        <f t="shared" si="6"/>
        <v>141</v>
      </c>
      <c r="AB205" s="286">
        <v>44764</v>
      </c>
      <c r="AC205" s="4">
        <v>1</v>
      </c>
      <c r="AD205" s="127">
        <f t="shared" si="7"/>
        <v>141</v>
      </c>
    </row>
    <row r="206" spans="27:30" x14ac:dyDescent="0.25">
      <c r="AA206">
        <f t="shared" si="6"/>
        <v>141</v>
      </c>
      <c r="AB206" s="286">
        <v>44765</v>
      </c>
      <c r="AC206" s="4">
        <v>0</v>
      </c>
      <c r="AD206" s="127">
        <f t="shared" si="7"/>
        <v>141</v>
      </c>
    </row>
    <row r="207" spans="27:30" x14ac:dyDescent="0.25">
      <c r="AA207">
        <f t="shared" si="6"/>
        <v>141</v>
      </c>
      <c r="AB207" s="286">
        <v>44766</v>
      </c>
      <c r="AC207" s="4">
        <v>0</v>
      </c>
      <c r="AD207" s="127">
        <f t="shared" si="7"/>
        <v>141</v>
      </c>
    </row>
    <row r="208" spans="27:30" x14ac:dyDescent="0.25">
      <c r="AA208">
        <f t="shared" si="6"/>
        <v>142</v>
      </c>
      <c r="AB208" s="286">
        <v>44767</v>
      </c>
      <c r="AC208" s="4">
        <v>1</v>
      </c>
      <c r="AD208" s="127">
        <f t="shared" si="7"/>
        <v>142</v>
      </c>
    </row>
    <row r="209" spans="27:30" x14ac:dyDescent="0.25">
      <c r="AA209">
        <f t="shared" si="6"/>
        <v>143</v>
      </c>
      <c r="AB209" s="286">
        <v>44768</v>
      </c>
      <c r="AC209" s="4">
        <v>1</v>
      </c>
      <c r="AD209" s="127">
        <f t="shared" si="7"/>
        <v>143</v>
      </c>
    </row>
    <row r="210" spans="27:30" x14ac:dyDescent="0.25">
      <c r="AA210">
        <f t="shared" si="6"/>
        <v>144</v>
      </c>
      <c r="AB210" s="286">
        <v>44769</v>
      </c>
      <c r="AC210" s="4">
        <v>1</v>
      </c>
      <c r="AD210" s="127">
        <f t="shared" si="7"/>
        <v>144</v>
      </c>
    </row>
    <row r="211" spans="27:30" x14ac:dyDescent="0.25">
      <c r="AA211">
        <f t="shared" si="6"/>
        <v>145</v>
      </c>
      <c r="AB211" s="286">
        <v>44770</v>
      </c>
      <c r="AC211" s="4">
        <v>1</v>
      </c>
      <c r="AD211" s="127">
        <f t="shared" si="7"/>
        <v>145</v>
      </c>
    </row>
    <row r="212" spans="27:30" x14ac:dyDescent="0.25">
      <c r="AA212">
        <f t="shared" si="6"/>
        <v>146</v>
      </c>
      <c r="AB212" s="286">
        <v>44771</v>
      </c>
      <c r="AC212" s="4">
        <v>1</v>
      </c>
      <c r="AD212" s="127">
        <f t="shared" si="7"/>
        <v>146</v>
      </c>
    </row>
    <row r="213" spans="27:30" x14ac:dyDescent="0.25">
      <c r="AA213">
        <f t="shared" si="6"/>
        <v>146</v>
      </c>
      <c r="AB213" s="286">
        <v>44772</v>
      </c>
      <c r="AC213" s="4">
        <v>0</v>
      </c>
      <c r="AD213" s="127">
        <f t="shared" si="7"/>
        <v>146</v>
      </c>
    </row>
    <row r="214" spans="27:30" x14ac:dyDescent="0.25">
      <c r="AA214">
        <f t="shared" si="6"/>
        <v>146</v>
      </c>
      <c r="AB214" s="286">
        <v>44773</v>
      </c>
      <c r="AC214" s="4">
        <v>0</v>
      </c>
      <c r="AD214" s="127">
        <f t="shared" si="7"/>
        <v>146</v>
      </c>
    </row>
    <row r="215" spans="27:30" x14ac:dyDescent="0.25">
      <c r="AA215">
        <f t="shared" si="6"/>
        <v>147</v>
      </c>
      <c r="AB215" s="286">
        <v>44774</v>
      </c>
      <c r="AC215" s="4">
        <v>1</v>
      </c>
      <c r="AD215" s="127">
        <f t="shared" si="7"/>
        <v>147</v>
      </c>
    </row>
    <row r="216" spans="27:30" x14ac:dyDescent="0.25">
      <c r="AA216">
        <f t="shared" si="6"/>
        <v>148</v>
      </c>
      <c r="AB216" s="286">
        <v>44775</v>
      </c>
      <c r="AC216" s="4">
        <v>1</v>
      </c>
      <c r="AD216" s="127">
        <f t="shared" si="7"/>
        <v>148</v>
      </c>
    </row>
    <row r="217" spans="27:30" x14ac:dyDescent="0.25">
      <c r="AA217">
        <f t="shared" si="6"/>
        <v>149</v>
      </c>
      <c r="AB217" s="286">
        <v>44776</v>
      </c>
      <c r="AC217" s="4">
        <v>1</v>
      </c>
      <c r="AD217" s="127">
        <f t="shared" si="7"/>
        <v>149</v>
      </c>
    </row>
    <row r="218" spans="27:30" x14ac:dyDescent="0.25">
      <c r="AA218">
        <f t="shared" si="6"/>
        <v>150</v>
      </c>
      <c r="AB218" s="286">
        <v>44777</v>
      </c>
      <c r="AC218" s="4">
        <v>1</v>
      </c>
      <c r="AD218" s="127">
        <f t="shared" si="7"/>
        <v>150</v>
      </c>
    </row>
    <row r="219" spans="27:30" x14ac:dyDescent="0.25">
      <c r="AA219">
        <f t="shared" si="6"/>
        <v>151</v>
      </c>
      <c r="AB219" s="286">
        <v>44778</v>
      </c>
      <c r="AC219" s="4">
        <v>1</v>
      </c>
      <c r="AD219" s="127">
        <f t="shared" si="7"/>
        <v>151</v>
      </c>
    </row>
    <row r="220" spans="27:30" x14ac:dyDescent="0.25">
      <c r="AA220">
        <f t="shared" si="6"/>
        <v>151</v>
      </c>
      <c r="AB220" s="286">
        <v>44779</v>
      </c>
      <c r="AC220" s="4">
        <v>0</v>
      </c>
      <c r="AD220" s="127">
        <f t="shared" si="7"/>
        <v>151</v>
      </c>
    </row>
    <row r="221" spans="27:30" x14ac:dyDescent="0.25">
      <c r="AA221">
        <f t="shared" si="6"/>
        <v>151</v>
      </c>
      <c r="AB221" s="286">
        <v>44780</v>
      </c>
      <c r="AC221" s="4">
        <v>0</v>
      </c>
      <c r="AD221" s="127">
        <f t="shared" si="7"/>
        <v>151</v>
      </c>
    </row>
    <row r="222" spans="27:30" x14ac:dyDescent="0.25">
      <c r="AA222">
        <f t="shared" si="6"/>
        <v>152</v>
      </c>
      <c r="AB222" s="286">
        <v>44781</v>
      </c>
      <c r="AC222" s="4">
        <v>1</v>
      </c>
      <c r="AD222" s="127">
        <f t="shared" si="7"/>
        <v>152</v>
      </c>
    </row>
    <row r="223" spans="27:30" x14ac:dyDescent="0.25">
      <c r="AA223">
        <f t="shared" si="6"/>
        <v>153</v>
      </c>
      <c r="AB223" s="286">
        <v>44782</v>
      </c>
      <c r="AC223" s="4">
        <v>1</v>
      </c>
      <c r="AD223" s="127">
        <f t="shared" si="7"/>
        <v>153</v>
      </c>
    </row>
    <row r="224" spans="27:30" x14ac:dyDescent="0.25">
      <c r="AA224">
        <f t="shared" si="6"/>
        <v>154</v>
      </c>
      <c r="AB224" s="286">
        <v>44783</v>
      </c>
      <c r="AC224" s="4">
        <v>1</v>
      </c>
      <c r="AD224" s="127">
        <f t="shared" si="7"/>
        <v>154</v>
      </c>
    </row>
    <row r="225" spans="27:30" x14ac:dyDescent="0.25">
      <c r="AA225">
        <f t="shared" si="6"/>
        <v>155</v>
      </c>
      <c r="AB225" s="286">
        <v>44784</v>
      </c>
      <c r="AC225" s="4">
        <v>1</v>
      </c>
      <c r="AD225" s="127">
        <f t="shared" si="7"/>
        <v>155</v>
      </c>
    </row>
    <row r="226" spans="27:30" x14ac:dyDescent="0.25">
      <c r="AA226">
        <f t="shared" si="6"/>
        <v>156</v>
      </c>
      <c r="AB226" s="286">
        <v>44785</v>
      </c>
      <c r="AC226" s="4">
        <v>1</v>
      </c>
      <c r="AD226" s="127">
        <f t="shared" si="7"/>
        <v>156</v>
      </c>
    </row>
    <row r="227" spans="27:30" x14ac:dyDescent="0.25">
      <c r="AA227">
        <f t="shared" si="6"/>
        <v>156</v>
      </c>
      <c r="AB227" s="286">
        <v>44786</v>
      </c>
      <c r="AC227" s="4">
        <v>0</v>
      </c>
      <c r="AD227" s="127">
        <f t="shared" si="7"/>
        <v>156</v>
      </c>
    </row>
    <row r="228" spans="27:30" x14ac:dyDescent="0.25">
      <c r="AA228">
        <f t="shared" si="6"/>
        <v>156</v>
      </c>
      <c r="AB228" s="286">
        <v>44787</v>
      </c>
      <c r="AC228" s="4">
        <v>0</v>
      </c>
      <c r="AD228" s="127">
        <f t="shared" si="7"/>
        <v>156</v>
      </c>
    </row>
    <row r="229" spans="27:30" x14ac:dyDescent="0.25">
      <c r="AA229">
        <f t="shared" si="6"/>
        <v>157</v>
      </c>
      <c r="AB229" s="286">
        <v>44788</v>
      </c>
      <c r="AC229" s="4">
        <v>1</v>
      </c>
      <c r="AD229" s="127">
        <f t="shared" si="7"/>
        <v>157</v>
      </c>
    </row>
    <row r="230" spans="27:30" x14ac:dyDescent="0.25">
      <c r="AA230">
        <f t="shared" si="6"/>
        <v>158</v>
      </c>
      <c r="AB230" s="286">
        <v>44789</v>
      </c>
      <c r="AC230" s="4">
        <v>1</v>
      </c>
      <c r="AD230" s="127">
        <f t="shared" si="7"/>
        <v>158</v>
      </c>
    </row>
    <row r="231" spans="27:30" x14ac:dyDescent="0.25">
      <c r="AA231">
        <f t="shared" si="6"/>
        <v>159</v>
      </c>
      <c r="AB231" s="286">
        <v>44790</v>
      </c>
      <c r="AC231" s="4">
        <v>1</v>
      </c>
      <c r="AD231" s="127">
        <f t="shared" si="7"/>
        <v>159</v>
      </c>
    </row>
    <row r="232" spans="27:30" x14ac:dyDescent="0.25">
      <c r="AA232">
        <f t="shared" si="6"/>
        <v>160</v>
      </c>
      <c r="AB232" s="286">
        <v>44791</v>
      </c>
      <c r="AC232" s="4">
        <v>1</v>
      </c>
      <c r="AD232" s="127">
        <f t="shared" si="7"/>
        <v>160</v>
      </c>
    </row>
    <row r="233" spans="27:30" x14ac:dyDescent="0.25">
      <c r="AA233">
        <f t="shared" si="6"/>
        <v>161</v>
      </c>
      <c r="AB233" s="286">
        <v>44792</v>
      </c>
      <c r="AC233" s="4">
        <v>1</v>
      </c>
      <c r="AD233" s="127">
        <f t="shared" si="7"/>
        <v>161</v>
      </c>
    </row>
    <row r="234" spans="27:30" x14ac:dyDescent="0.25">
      <c r="AA234">
        <f t="shared" si="6"/>
        <v>161</v>
      </c>
      <c r="AB234" s="286">
        <v>44793</v>
      </c>
      <c r="AC234" s="4">
        <v>0</v>
      </c>
      <c r="AD234" s="127">
        <f t="shared" si="7"/>
        <v>161</v>
      </c>
    </row>
    <row r="235" spans="27:30" x14ac:dyDescent="0.25">
      <c r="AA235">
        <f t="shared" si="6"/>
        <v>161</v>
      </c>
      <c r="AB235" s="286">
        <v>44794</v>
      </c>
      <c r="AC235" s="4">
        <v>0</v>
      </c>
      <c r="AD235" s="127">
        <f t="shared" si="7"/>
        <v>161</v>
      </c>
    </row>
    <row r="236" spans="27:30" x14ac:dyDescent="0.25">
      <c r="AA236">
        <f t="shared" si="6"/>
        <v>162</v>
      </c>
      <c r="AB236" s="286">
        <v>44795</v>
      </c>
      <c r="AC236" s="4">
        <v>1</v>
      </c>
      <c r="AD236" s="127">
        <f t="shared" si="7"/>
        <v>162</v>
      </c>
    </row>
    <row r="237" spans="27:30" x14ac:dyDescent="0.25">
      <c r="AA237">
        <f t="shared" si="6"/>
        <v>163</v>
      </c>
      <c r="AB237" s="286">
        <v>44796</v>
      </c>
      <c r="AC237" s="4">
        <v>1</v>
      </c>
      <c r="AD237" s="127">
        <f t="shared" si="7"/>
        <v>163</v>
      </c>
    </row>
    <row r="238" spans="27:30" x14ac:dyDescent="0.25">
      <c r="AA238">
        <f t="shared" si="6"/>
        <v>164</v>
      </c>
      <c r="AB238" s="286">
        <v>44797</v>
      </c>
      <c r="AC238" s="4">
        <v>1</v>
      </c>
      <c r="AD238" s="127">
        <f t="shared" si="7"/>
        <v>164</v>
      </c>
    </row>
    <row r="239" spans="27:30" x14ac:dyDescent="0.25">
      <c r="AA239">
        <f t="shared" si="6"/>
        <v>165</v>
      </c>
      <c r="AB239" s="286">
        <v>44798</v>
      </c>
      <c r="AC239" s="4">
        <v>1</v>
      </c>
      <c r="AD239" s="127">
        <f t="shared" si="7"/>
        <v>165</v>
      </c>
    </row>
    <row r="240" spans="27:30" x14ac:dyDescent="0.25">
      <c r="AA240">
        <f t="shared" si="6"/>
        <v>166</v>
      </c>
      <c r="AB240" s="286">
        <v>44799</v>
      </c>
      <c r="AC240" s="4">
        <v>1</v>
      </c>
      <c r="AD240" s="127">
        <f t="shared" si="7"/>
        <v>166</v>
      </c>
    </row>
    <row r="241" spans="27:30" x14ac:dyDescent="0.25">
      <c r="AA241">
        <f t="shared" si="6"/>
        <v>166</v>
      </c>
      <c r="AB241" s="286">
        <v>44800</v>
      </c>
      <c r="AC241" s="4">
        <v>0</v>
      </c>
      <c r="AD241" s="127">
        <f t="shared" si="7"/>
        <v>166</v>
      </c>
    </row>
    <row r="242" spans="27:30" x14ac:dyDescent="0.25">
      <c r="AA242">
        <f t="shared" si="6"/>
        <v>166</v>
      </c>
      <c r="AB242" s="286">
        <v>44801</v>
      </c>
      <c r="AC242" s="4">
        <v>0</v>
      </c>
      <c r="AD242" s="127">
        <f t="shared" si="7"/>
        <v>166</v>
      </c>
    </row>
    <row r="243" spans="27:30" x14ac:dyDescent="0.25">
      <c r="AA243">
        <f t="shared" si="6"/>
        <v>167</v>
      </c>
      <c r="AB243" s="286">
        <v>44802</v>
      </c>
      <c r="AC243" s="4">
        <v>1</v>
      </c>
      <c r="AD243" s="127">
        <f t="shared" si="7"/>
        <v>167</v>
      </c>
    </row>
    <row r="244" spans="27:30" x14ac:dyDescent="0.25">
      <c r="AA244">
        <f t="shared" si="6"/>
        <v>168</v>
      </c>
      <c r="AB244" s="286">
        <v>44803</v>
      </c>
      <c r="AC244" s="4">
        <v>1</v>
      </c>
      <c r="AD244" s="127">
        <f t="shared" si="7"/>
        <v>168</v>
      </c>
    </row>
    <row r="245" spans="27:30" x14ac:dyDescent="0.25">
      <c r="AA245">
        <f t="shared" si="6"/>
        <v>169</v>
      </c>
      <c r="AB245" s="286">
        <v>44804</v>
      </c>
      <c r="AC245" s="4">
        <v>1</v>
      </c>
      <c r="AD245" s="127">
        <f t="shared" si="7"/>
        <v>169</v>
      </c>
    </row>
    <row r="246" spans="27:30" x14ac:dyDescent="0.25">
      <c r="AA246">
        <f t="shared" si="6"/>
        <v>170</v>
      </c>
      <c r="AB246" s="286">
        <v>44805</v>
      </c>
      <c r="AC246" s="4">
        <v>1</v>
      </c>
      <c r="AD246" s="127">
        <f t="shared" si="7"/>
        <v>170</v>
      </c>
    </row>
    <row r="247" spans="27:30" x14ac:dyDescent="0.25">
      <c r="AA247">
        <f t="shared" si="6"/>
        <v>171</v>
      </c>
      <c r="AB247" s="286">
        <v>44806</v>
      </c>
      <c r="AC247" s="4">
        <v>1</v>
      </c>
      <c r="AD247" s="127">
        <f t="shared" si="7"/>
        <v>171</v>
      </c>
    </row>
    <row r="248" spans="27:30" x14ac:dyDescent="0.25">
      <c r="AA248">
        <f t="shared" si="6"/>
        <v>171</v>
      </c>
      <c r="AB248" s="286">
        <v>44807</v>
      </c>
      <c r="AC248" s="4">
        <v>0</v>
      </c>
      <c r="AD248" s="127">
        <f t="shared" si="7"/>
        <v>171</v>
      </c>
    </row>
    <row r="249" spans="27:30" x14ac:dyDescent="0.25">
      <c r="AA249">
        <f t="shared" si="6"/>
        <v>171</v>
      </c>
      <c r="AB249" s="286">
        <v>44808</v>
      </c>
      <c r="AC249" s="4">
        <v>0</v>
      </c>
      <c r="AD249" s="127">
        <f t="shared" si="7"/>
        <v>171</v>
      </c>
    </row>
    <row r="250" spans="27:30" x14ac:dyDescent="0.25">
      <c r="AA250">
        <f t="shared" si="6"/>
        <v>172</v>
      </c>
      <c r="AB250" s="286">
        <v>44809</v>
      </c>
      <c r="AC250" s="4">
        <v>1</v>
      </c>
      <c r="AD250" s="127">
        <f t="shared" si="7"/>
        <v>172</v>
      </c>
    </row>
    <row r="251" spans="27:30" x14ac:dyDescent="0.25">
      <c r="AA251">
        <f t="shared" si="6"/>
        <v>173</v>
      </c>
      <c r="AB251" s="286">
        <v>44810</v>
      </c>
      <c r="AC251" s="4">
        <v>1</v>
      </c>
      <c r="AD251" s="127">
        <f t="shared" si="7"/>
        <v>173</v>
      </c>
    </row>
    <row r="252" spans="27:30" x14ac:dyDescent="0.25">
      <c r="AA252">
        <f t="shared" si="6"/>
        <v>174</v>
      </c>
      <c r="AB252" s="286">
        <v>44811</v>
      </c>
      <c r="AC252" s="4">
        <v>1</v>
      </c>
      <c r="AD252" s="127">
        <f t="shared" si="7"/>
        <v>174</v>
      </c>
    </row>
    <row r="253" spans="27:30" x14ac:dyDescent="0.25">
      <c r="AA253">
        <f t="shared" si="6"/>
        <v>175</v>
      </c>
      <c r="AB253" s="286">
        <v>44812</v>
      </c>
      <c r="AC253" s="4">
        <v>1</v>
      </c>
      <c r="AD253" s="127">
        <f t="shared" si="7"/>
        <v>175</v>
      </c>
    </row>
    <row r="254" spans="27:30" x14ac:dyDescent="0.25">
      <c r="AA254">
        <f t="shared" si="6"/>
        <v>176</v>
      </c>
      <c r="AB254" s="286">
        <v>44813</v>
      </c>
      <c r="AC254" s="4">
        <v>1</v>
      </c>
      <c r="AD254" s="127">
        <f t="shared" si="7"/>
        <v>176</v>
      </c>
    </row>
    <row r="255" spans="27:30" x14ac:dyDescent="0.25">
      <c r="AA255">
        <f t="shared" si="6"/>
        <v>176</v>
      </c>
      <c r="AB255" s="286">
        <v>44814</v>
      </c>
      <c r="AC255" s="4">
        <v>0</v>
      </c>
      <c r="AD255" s="127">
        <f t="shared" si="7"/>
        <v>176</v>
      </c>
    </row>
    <row r="256" spans="27:30" x14ac:dyDescent="0.25">
      <c r="AA256">
        <f t="shared" si="6"/>
        <v>176</v>
      </c>
      <c r="AB256" s="286">
        <v>44815</v>
      </c>
      <c r="AC256" s="4">
        <v>0</v>
      </c>
      <c r="AD256" s="127">
        <f t="shared" si="7"/>
        <v>176</v>
      </c>
    </row>
    <row r="257" spans="27:30" x14ac:dyDescent="0.25">
      <c r="AA257">
        <f t="shared" si="6"/>
        <v>177</v>
      </c>
      <c r="AB257" s="286">
        <v>44816</v>
      </c>
      <c r="AC257" s="4">
        <v>1</v>
      </c>
      <c r="AD257" s="127">
        <f t="shared" si="7"/>
        <v>177</v>
      </c>
    </row>
    <row r="258" spans="27:30" x14ac:dyDescent="0.25">
      <c r="AA258">
        <f t="shared" si="6"/>
        <v>178</v>
      </c>
      <c r="AB258" s="286">
        <v>44817</v>
      </c>
      <c r="AC258" s="4">
        <v>1</v>
      </c>
      <c r="AD258" s="127">
        <f t="shared" si="7"/>
        <v>178</v>
      </c>
    </row>
    <row r="259" spans="27:30" x14ac:dyDescent="0.25">
      <c r="AA259">
        <f t="shared" si="6"/>
        <v>179</v>
      </c>
      <c r="AB259" s="286">
        <v>44818</v>
      </c>
      <c r="AC259" s="4">
        <v>1</v>
      </c>
      <c r="AD259" s="127">
        <f t="shared" si="7"/>
        <v>179</v>
      </c>
    </row>
    <row r="260" spans="27:30" x14ac:dyDescent="0.25">
      <c r="AA260">
        <f t="shared" ref="AA260:AA323" si="8">AA259+AC260</f>
        <v>180</v>
      </c>
      <c r="AB260" s="286">
        <v>44819</v>
      </c>
      <c r="AC260" s="4">
        <v>1</v>
      </c>
      <c r="AD260" s="127">
        <f t="shared" si="7"/>
        <v>180</v>
      </c>
    </row>
    <row r="261" spans="27:30" x14ac:dyDescent="0.25">
      <c r="AA261">
        <f t="shared" si="8"/>
        <v>181</v>
      </c>
      <c r="AB261" s="286">
        <v>44820</v>
      </c>
      <c r="AC261" s="4">
        <v>1</v>
      </c>
      <c r="AD261" s="127">
        <f t="shared" ref="AD261:AD324" si="9">AA260+AC261</f>
        <v>181</v>
      </c>
    </row>
    <row r="262" spans="27:30" x14ac:dyDescent="0.25">
      <c r="AA262">
        <f t="shared" si="8"/>
        <v>181</v>
      </c>
      <c r="AB262" s="286">
        <v>44821</v>
      </c>
      <c r="AC262" s="4">
        <v>0</v>
      </c>
      <c r="AD262" s="127">
        <f t="shared" si="9"/>
        <v>181</v>
      </c>
    </row>
    <row r="263" spans="27:30" x14ac:dyDescent="0.25">
      <c r="AA263">
        <f t="shared" si="8"/>
        <v>181</v>
      </c>
      <c r="AB263" s="286">
        <v>44822</v>
      </c>
      <c r="AC263" s="4">
        <v>0</v>
      </c>
      <c r="AD263" s="127">
        <f t="shared" si="9"/>
        <v>181</v>
      </c>
    </row>
    <row r="264" spans="27:30" x14ac:dyDescent="0.25">
      <c r="AA264">
        <f t="shared" si="8"/>
        <v>182</v>
      </c>
      <c r="AB264" s="286">
        <v>44823</v>
      </c>
      <c r="AC264" s="4">
        <v>1</v>
      </c>
      <c r="AD264" s="127">
        <f t="shared" si="9"/>
        <v>182</v>
      </c>
    </row>
    <row r="265" spans="27:30" x14ac:dyDescent="0.25">
      <c r="AA265">
        <f t="shared" si="8"/>
        <v>183</v>
      </c>
      <c r="AB265" s="286">
        <v>44824</v>
      </c>
      <c r="AC265" s="4">
        <v>1</v>
      </c>
      <c r="AD265" s="127">
        <f t="shared" si="9"/>
        <v>183</v>
      </c>
    </row>
    <row r="266" spans="27:30" x14ac:dyDescent="0.25">
      <c r="AA266">
        <f t="shared" si="8"/>
        <v>184</v>
      </c>
      <c r="AB266" s="286">
        <v>44825</v>
      </c>
      <c r="AC266" s="4">
        <v>1</v>
      </c>
      <c r="AD266" s="127">
        <f t="shared" si="9"/>
        <v>184</v>
      </c>
    </row>
    <row r="267" spans="27:30" x14ac:dyDescent="0.25">
      <c r="AA267">
        <f t="shared" si="8"/>
        <v>185</v>
      </c>
      <c r="AB267" s="286">
        <v>44826</v>
      </c>
      <c r="AC267" s="4">
        <v>1</v>
      </c>
      <c r="AD267" s="127">
        <f t="shared" si="9"/>
        <v>185</v>
      </c>
    </row>
    <row r="268" spans="27:30" x14ac:dyDescent="0.25">
      <c r="AA268">
        <f t="shared" si="8"/>
        <v>186</v>
      </c>
      <c r="AB268" s="286">
        <v>44827</v>
      </c>
      <c r="AC268" s="4">
        <v>1</v>
      </c>
      <c r="AD268" s="127">
        <f t="shared" si="9"/>
        <v>186</v>
      </c>
    </row>
    <row r="269" spans="27:30" x14ac:dyDescent="0.25">
      <c r="AA269">
        <f t="shared" si="8"/>
        <v>186</v>
      </c>
      <c r="AB269" s="286">
        <v>44828</v>
      </c>
      <c r="AC269" s="4">
        <v>0</v>
      </c>
      <c r="AD269" s="127">
        <f t="shared" si="9"/>
        <v>186</v>
      </c>
    </row>
    <row r="270" spans="27:30" x14ac:dyDescent="0.25">
      <c r="AA270">
        <f t="shared" si="8"/>
        <v>186</v>
      </c>
      <c r="AB270" s="286">
        <v>44829</v>
      </c>
      <c r="AC270" s="4">
        <v>0</v>
      </c>
      <c r="AD270" s="127">
        <f t="shared" si="9"/>
        <v>186</v>
      </c>
    </row>
    <row r="271" spans="27:30" x14ac:dyDescent="0.25">
      <c r="AA271">
        <f t="shared" si="8"/>
        <v>187</v>
      </c>
      <c r="AB271" s="286">
        <v>44830</v>
      </c>
      <c r="AC271" s="4">
        <v>1</v>
      </c>
      <c r="AD271" s="127">
        <f t="shared" si="9"/>
        <v>187</v>
      </c>
    </row>
    <row r="272" spans="27:30" x14ac:dyDescent="0.25">
      <c r="AA272">
        <f t="shared" si="8"/>
        <v>188</v>
      </c>
      <c r="AB272" s="286">
        <v>44831</v>
      </c>
      <c r="AC272" s="4">
        <v>1</v>
      </c>
      <c r="AD272" s="127">
        <f t="shared" si="9"/>
        <v>188</v>
      </c>
    </row>
    <row r="273" spans="27:30" x14ac:dyDescent="0.25">
      <c r="AA273">
        <f t="shared" si="8"/>
        <v>188</v>
      </c>
      <c r="AB273" s="286">
        <v>44832</v>
      </c>
      <c r="AC273" s="4">
        <v>0</v>
      </c>
      <c r="AD273" s="127">
        <f t="shared" si="9"/>
        <v>188</v>
      </c>
    </row>
    <row r="274" spans="27:30" x14ac:dyDescent="0.25">
      <c r="AA274">
        <f t="shared" si="8"/>
        <v>189</v>
      </c>
      <c r="AB274" s="286">
        <v>44833</v>
      </c>
      <c r="AC274" s="4">
        <v>1</v>
      </c>
      <c r="AD274" s="127">
        <f t="shared" si="9"/>
        <v>189</v>
      </c>
    </row>
    <row r="275" spans="27:30" x14ac:dyDescent="0.25">
      <c r="AA275">
        <f t="shared" si="8"/>
        <v>190</v>
      </c>
      <c r="AB275" s="286">
        <v>44834</v>
      </c>
      <c r="AC275" s="4">
        <v>1</v>
      </c>
      <c r="AD275" s="127">
        <f t="shared" si="9"/>
        <v>190</v>
      </c>
    </row>
    <row r="276" spans="27:30" x14ac:dyDescent="0.25">
      <c r="AA276">
        <f t="shared" si="8"/>
        <v>190</v>
      </c>
      <c r="AB276" s="286">
        <v>44835</v>
      </c>
      <c r="AC276" s="4">
        <v>0</v>
      </c>
      <c r="AD276" s="127">
        <f t="shared" si="9"/>
        <v>190</v>
      </c>
    </row>
    <row r="277" spans="27:30" x14ac:dyDescent="0.25">
      <c r="AA277">
        <f t="shared" si="8"/>
        <v>190</v>
      </c>
      <c r="AB277" s="286">
        <v>44836</v>
      </c>
      <c r="AC277" s="4">
        <v>0</v>
      </c>
      <c r="AD277" s="127">
        <f t="shared" si="9"/>
        <v>190</v>
      </c>
    </row>
    <row r="278" spans="27:30" x14ac:dyDescent="0.25">
      <c r="AA278">
        <f t="shared" si="8"/>
        <v>191</v>
      </c>
      <c r="AB278" s="286">
        <v>44837</v>
      </c>
      <c r="AC278" s="4">
        <v>1</v>
      </c>
      <c r="AD278" s="127">
        <f t="shared" si="9"/>
        <v>191</v>
      </c>
    </row>
    <row r="279" spans="27:30" x14ac:dyDescent="0.25">
      <c r="AA279">
        <f t="shared" si="8"/>
        <v>192</v>
      </c>
      <c r="AB279" s="286">
        <v>44838</v>
      </c>
      <c r="AC279" s="4">
        <v>1</v>
      </c>
      <c r="AD279" s="127">
        <f t="shared" si="9"/>
        <v>192</v>
      </c>
    </row>
    <row r="280" spans="27:30" x14ac:dyDescent="0.25">
      <c r="AA280">
        <f t="shared" si="8"/>
        <v>193</v>
      </c>
      <c r="AB280" s="286">
        <v>44839</v>
      </c>
      <c r="AC280" s="4">
        <v>1</v>
      </c>
      <c r="AD280" s="127">
        <f t="shared" si="9"/>
        <v>193</v>
      </c>
    </row>
    <row r="281" spans="27:30" x14ac:dyDescent="0.25">
      <c r="AA281">
        <f t="shared" si="8"/>
        <v>194</v>
      </c>
      <c r="AB281" s="286">
        <v>44840</v>
      </c>
      <c r="AC281" s="4">
        <v>1</v>
      </c>
      <c r="AD281" s="127">
        <f t="shared" si="9"/>
        <v>194</v>
      </c>
    </row>
    <row r="282" spans="27:30" x14ac:dyDescent="0.25">
      <c r="AA282">
        <f t="shared" si="8"/>
        <v>195</v>
      </c>
      <c r="AB282" s="286">
        <v>44841</v>
      </c>
      <c r="AC282" s="4">
        <v>1</v>
      </c>
      <c r="AD282" s="127">
        <f t="shared" si="9"/>
        <v>195</v>
      </c>
    </row>
    <row r="283" spans="27:30" x14ac:dyDescent="0.25">
      <c r="AA283">
        <f t="shared" si="8"/>
        <v>195</v>
      </c>
      <c r="AB283" s="286">
        <v>44842</v>
      </c>
      <c r="AC283" s="4">
        <v>0</v>
      </c>
      <c r="AD283" s="127">
        <f t="shared" si="9"/>
        <v>195</v>
      </c>
    </row>
    <row r="284" spans="27:30" x14ac:dyDescent="0.25">
      <c r="AA284">
        <f t="shared" si="8"/>
        <v>195</v>
      </c>
      <c r="AB284" s="286">
        <v>44843</v>
      </c>
      <c r="AC284" s="4">
        <v>0</v>
      </c>
      <c r="AD284" s="127">
        <f t="shared" si="9"/>
        <v>195</v>
      </c>
    </row>
    <row r="285" spans="27:30" x14ac:dyDescent="0.25">
      <c r="AA285">
        <f t="shared" si="8"/>
        <v>196</v>
      </c>
      <c r="AB285" s="286">
        <v>44844</v>
      </c>
      <c r="AC285" s="4">
        <v>1</v>
      </c>
      <c r="AD285" s="127">
        <f t="shared" si="9"/>
        <v>196</v>
      </c>
    </row>
    <row r="286" spans="27:30" x14ac:dyDescent="0.25">
      <c r="AA286">
        <f t="shared" si="8"/>
        <v>197</v>
      </c>
      <c r="AB286" s="286">
        <v>44845</v>
      </c>
      <c r="AC286" s="4">
        <v>1</v>
      </c>
      <c r="AD286" s="127">
        <f t="shared" si="9"/>
        <v>197</v>
      </c>
    </row>
    <row r="287" spans="27:30" x14ac:dyDescent="0.25">
      <c r="AA287">
        <f t="shared" si="8"/>
        <v>198</v>
      </c>
      <c r="AB287" s="286">
        <v>44846</v>
      </c>
      <c r="AC287" s="4">
        <v>1</v>
      </c>
      <c r="AD287" s="127">
        <f t="shared" si="9"/>
        <v>198</v>
      </c>
    </row>
    <row r="288" spans="27:30" x14ac:dyDescent="0.25">
      <c r="AA288">
        <f t="shared" si="8"/>
        <v>199</v>
      </c>
      <c r="AB288" s="286">
        <v>44847</v>
      </c>
      <c r="AC288" s="4">
        <v>1</v>
      </c>
      <c r="AD288" s="127">
        <f t="shared" si="9"/>
        <v>199</v>
      </c>
    </row>
    <row r="289" spans="27:30" x14ac:dyDescent="0.25">
      <c r="AA289">
        <f t="shared" si="8"/>
        <v>200</v>
      </c>
      <c r="AB289" s="286">
        <v>44848</v>
      </c>
      <c r="AC289" s="4">
        <v>1</v>
      </c>
      <c r="AD289" s="127">
        <f t="shared" si="9"/>
        <v>200</v>
      </c>
    </row>
    <row r="290" spans="27:30" x14ac:dyDescent="0.25">
      <c r="AA290">
        <f t="shared" si="8"/>
        <v>200</v>
      </c>
      <c r="AB290" s="286">
        <v>44849</v>
      </c>
      <c r="AC290" s="4">
        <v>0</v>
      </c>
      <c r="AD290" s="127">
        <f t="shared" si="9"/>
        <v>200</v>
      </c>
    </row>
    <row r="291" spans="27:30" x14ac:dyDescent="0.25">
      <c r="AA291">
        <f t="shared" si="8"/>
        <v>200</v>
      </c>
      <c r="AB291" s="286">
        <v>44850</v>
      </c>
      <c r="AC291" s="4">
        <v>0</v>
      </c>
      <c r="AD291" s="127">
        <f t="shared" si="9"/>
        <v>200</v>
      </c>
    </row>
    <row r="292" spans="27:30" x14ac:dyDescent="0.25">
      <c r="AA292">
        <f t="shared" si="8"/>
        <v>201</v>
      </c>
      <c r="AB292" s="286">
        <v>44851</v>
      </c>
      <c r="AC292" s="4">
        <v>1</v>
      </c>
      <c r="AD292" s="127">
        <f t="shared" si="9"/>
        <v>201</v>
      </c>
    </row>
    <row r="293" spans="27:30" x14ac:dyDescent="0.25">
      <c r="AA293">
        <f t="shared" si="8"/>
        <v>202</v>
      </c>
      <c r="AB293" s="286">
        <v>44852</v>
      </c>
      <c r="AC293" s="4">
        <v>1</v>
      </c>
      <c r="AD293" s="127">
        <f t="shared" si="9"/>
        <v>202</v>
      </c>
    </row>
    <row r="294" spans="27:30" x14ac:dyDescent="0.25">
      <c r="AA294">
        <f t="shared" si="8"/>
        <v>203</v>
      </c>
      <c r="AB294" s="286">
        <v>44853</v>
      </c>
      <c r="AC294" s="4">
        <v>1</v>
      </c>
      <c r="AD294" s="127">
        <f t="shared" si="9"/>
        <v>203</v>
      </c>
    </row>
    <row r="295" spans="27:30" x14ac:dyDescent="0.25">
      <c r="AA295">
        <f t="shared" si="8"/>
        <v>204</v>
      </c>
      <c r="AB295" s="286">
        <v>44854</v>
      </c>
      <c r="AC295" s="4">
        <v>1</v>
      </c>
      <c r="AD295" s="127">
        <f t="shared" si="9"/>
        <v>204</v>
      </c>
    </row>
    <row r="296" spans="27:30" x14ac:dyDescent="0.25">
      <c r="AA296">
        <f t="shared" si="8"/>
        <v>205</v>
      </c>
      <c r="AB296" s="286">
        <v>44855</v>
      </c>
      <c r="AC296" s="4">
        <v>1</v>
      </c>
      <c r="AD296" s="127">
        <f t="shared" si="9"/>
        <v>205</v>
      </c>
    </row>
    <row r="297" spans="27:30" x14ac:dyDescent="0.25">
      <c r="AA297">
        <f t="shared" si="8"/>
        <v>205</v>
      </c>
      <c r="AB297" s="286">
        <v>44856</v>
      </c>
      <c r="AC297" s="4">
        <v>0</v>
      </c>
      <c r="AD297" s="127">
        <f t="shared" si="9"/>
        <v>205</v>
      </c>
    </row>
    <row r="298" spans="27:30" x14ac:dyDescent="0.25">
      <c r="AA298">
        <f t="shared" si="8"/>
        <v>205</v>
      </c>
      <c r="AB298" s="286">
        <v>44857</v>
      </c>
      <c r="AC298" s="4">
        <v>0</v>
      </c>
      <c r="AD298" s="127">
        <f t="shared" si="9"/>
        <v>205</v>
      </c>
    </row>
    <row r="299" spans="27:30" x14ac:dyDescent="0.25">
      <c r="AA299">
        <f t="shared" si="8"/>
        <v>206</v>
      </c>
      <c r="AB299" s="286">
        <v>44858</v>
      </c>
      <c r="AC299" s="4">
        <v>1</v>
      </c>
      <c r="AD299" s="127">
        <f t="shared" si="9"/>
        <v>206</v>
      </c>
    </row>
    <row r="300" spans="27:30" x14ac:dyDescent="0.25">
      <c r="AA300">
        <f t="shared" si="8"/>
        <v>207</v>
      </c>
      <c r="AB300" s="286">
        <v>44859</v>
      </c>
      <c r="AC300" s="4">
        <v>1</v>
      </c>
      <c r="AD300" s="127">
        <f t="shared" si="9"/>
        <v>207</v>
      </c>
    </row>
    <row r="301" spans="27:30" x14ac:dyDescent="0.25">
      <c r="AA301">
        <f t="shared" si="8"/>
        <v>208</v>
      </c>
      <c r="AB301" s="286">
        <v>44860</v>
      </c>
      <c r="AC301" s="4">
        <v>1</v>
      </c>
      <c r="AD301" s="127">
        <f t="shared" si="9"/>
        <v>208</v>
      </c>
    </row>
    <row r="302" spans="27:30" x14ac:dyDescent="0.25">
      <c r="AA302">
        <f t="shared" si="8"/>
        <v>209</v>
      </c>
      <c r="AB302" s="286">
        <v>44861</v>
      </c>
      <c r="AC302" s="4">
        <v>1</v>
      </c>
      <c r="AD302" s="127">
        <f t="shared" si="9"/>
        <v>209</v>
      </c>
    </row>
    <row r="303" spans="27:30" x14ac:dyDescent="0.25">
      <c r="AA303">
        <f t="shared" si="8"/>
        <v>209</v>
      </c>
      <c r="AB303" s="286">
        <v>44862</v>
      </c>
      <c r="AC303" s="4">
        <v>0</v>
      </c>
      <c r="AD303" s="127">
        <f t="shared" si="9"/>
        <v>209</v>
      </c>
    </row>
    <row r="304" spans="27:30" x14ac:dyDescent="0.25">
      <c r="AA304">
        <f t="shared" si="8"/>
        <v>209</v>
      </c>
      <c r="AB304" s="286">
        <v>44863</v>
      </c>
      <c r="AC304" s="4">
        <v>0</v>
      </c>
      <c r="AD304" s="127">
        <f t="shared" si="9"/>
        <v>209</v>
      </c>
    </row>
    <row r="305" spans="27:30" x14ac:dyDescent="0.25">
      <c r="AA305">
        <f t="shared" si="8"/>
        <v>209</v>
      </c>
      <c r="AB305" s="286">
        <v>44864</v>
      </c>
      <c r="AC305" s="4">
        <v>0</v>
      </c>
      <c r="AD305" s="127">
        <f t="shared" si="9"/>
        <v>209</v>
      </c>
    </row>
    <row r="306" spans="27:30" x14ac:dyDescent="0.25">
      <c r="AA306">
        <f t="shared" si="8"/>
        <v>210</v>
      </c>
      <c r="AB306" s="286">
        <v>44865</v>
      </c>
      <c r="AC306" s="4">
        <v>1</v>
      </c>
      <c r="AD306" s="127">
        <f t="shared" si="9"/>
        <v>210</v>
      </c>
    </row>
    <row r="307" spans="27:30" x14ac:dyDescent="0.25">
      <c r="AA307">
        <f t="shared" si="8"/>
        <v>211</v>
      </c>
      <c r="AB307" s="286">
        <v>44866</v>
      </c>
      <c r="AC307" s="4">
        <v>1</v>
      </c>
      <c r="AD307" s="127">
        <f t="shared" si="9"/>
        <v>211</v>
      </c>
    </row>
    <row r="308" spans="27:30" x14ac:dyDescent="0.25">
      <c r="AA308">
        <f t="shared" si="8"/>
        <v>212</v>
      </c>
      <c r="AB308" s="286">
        <v>44867</v>
      </c>
      <c r="AC308" s="4">
        <v>1</v>
      </c>
      <c r="AD308" s="127">
        <f t="shared" si="9"/>
        <v>212</v>
      </c>
    </row>
    <row r="309" spans="27:30" x14ac:dyDescent="0.25">
      <c r="AA309">
        <f t="shared" si="8"/>
        <v>213</v>
      </c>
      <c r="AB309" s="286">
        <v>44868</v>
      </c>
      <c r="AC309" s="4">
        <v>1</v>
      </c>
      <c r="AD309" s="127">
        <f t="shared" si="9"/>
        <v>213</v>
      </c>
    </row>
    <row r="310" spans="27:30" x14ac:dyDescent="0.25">
      <c r="AA310">
        <f t="shared" si="8"/>
        <v>214</v>
      </c>
      <c r="AB310" s="286">
        <v>44869</v>
      </c>
      <c r="AC310" s="4">
        <v>1</v>
      </c>
      <c r="AD310" s="127">
        <f t="shared" si="9"/>
        <v>214</v>
      </c>
    </row>
    <row r="311" spans="27:30" x14ac:dyDescent="0.25">
      <c r="AA311">
        <f t="shared" si="8"/>
        <v>214</v>
      </c>
      <c r="AB311" s="286">
        <v>44870</v>
      </c>
      <c r="AC311" s="4">
        <v>0</v>
      </c>
      <c r="AD311" s="127">
        <f t="shared" si="9"/>
        <v>214</v>
      </c>
    </row>
    <row r="312" spans="27:30" x14ac:dyDescent="0.25">
      <c r="AA312">
        <f t="shared" si="8"/>
        <v>214</v>
      </c>
      <c r="AB312" s="286">
        <v>44871</v>
      </c>
      <c r="AC312" s="4">
        <v>0</v>
      </c>
      <c r="AD312" s="127">
        <f t="shared" si="9"/>
        <v>214</v>
      </c>
    </row>
    <row r="313" spans="27:30" x14ac:dyDescent="0.25">
      <c r="AA313">
        <f t="shared" si="8"/>
        <v>215</v>
      </c>
      <c r="AB313" s="286">
        <v>44872</v>
      </c>
      <c r="AC313" s="4">
        <v>1</v>
      </c>
      <c r="AD313" s="127">
        <f t="shared" si="9"/>
        <v>215</v>
      </c>
    </row>
    <row r="314" spans="27:30" x14ac:dyDescent="0.25">
      <c r="AA314">
        <f t="shared" si="8"/>
        <v>216</v>
      </c>
      <c r="AB314" s="286">
        <v>44873</v>
      </c>
      <c r="AC314" s="4">
        <v>1</v>
      </c>
      <c r="AD314" s="127">
        <f t="shared" si="9"/>
        <v>216</v>
      </c>
    </row>
    <row r="315" spans="27:30" x14ac:dyDescent="0.25">
      <c r="AA315">
        <f t="shared" si="8"/>
        <v>217</v>
      </c>
      <c r="AB315" s="286">
        <v>44874</v>
      </c>
      <c r="AC315" s="4">
        <v>1</v>
      </c>
      <c r="AD315" s="127">
        <f t="shared" si="9"/>
        <v>217</v>
      </c>
    </row>
    <row r="316" spans="27:30" x14ac:dyDescent="0.25">
      <c r="AA316">
        <f t="shared" si="8"/>
        <v>218</v>
      </c>
      <c r="AB316" s="286">
        <v>44875</v>
      </c>
      <c r="AC316" s="4">
        <v>1</v>
      </c>
      <c r="AD316" s="127">
        <f t="shared" si="9"/>
        <v>218</v>
      </c>
    </row>
    <row r="317" spans="27:30" x14ac:dyDescent="0.25">
      <c r="AA317">
        <f t="shared" si="8"/>
        <v>219</v>
      </c>
      <c r="AB317" s="286">
        <v>44876</v>
      </c>
      <c r="AC317" s="4">
        <v>1</v>
      </c>
      <c r="AD317" s="127">
        <f t="shared" si="9"/>
        <v>219</v>
      </c>
    </row>
    <row r="318" spans="27:30" x14ac:dyDescent="0.25">
      <c r="AA318">
        <f t="shared" si="8"/>
        <v>219</v>
      </c>
      <c r="AB318" s="286">
        <v>44877</v>
      </c>
      <c r="AC318" s="4">
        <v>0</v>
      </c>
      <c r="AD318" s="127">
        <f t="shared" si="9"/>
        <v>219</v>
      </c>
    </row>
    <row r="319" spans="27:30" x14ac:dyDescent="0.25">
      <c r="AA319">
        <f t="shared" si="8"/>
        <v>219</v>
      </c>
      <c r="AB319" s="286">
        <v>44878</v>
      </c>
      <c r="AC319" s="4">
        <v>0</v>
      </c>
      <c r="AD319" s="127">
        <f t="shared" si="9"/>
        <v>219</v>
      </c>
    </row>
    <row r="320" spans="27:30" x14ac:dyDescent="0.25">
      <c r="AA320">
        <f t="shared" si="8"/>
        <v>220</v>
      </c>
      <c r="AB320" s="286">
        <v>44879</v>
      </c>
      <c r="AC320" s="4">
        <v>1</v>
      </c>
      <c r="AD320" s="127">
        <f t="shared" si="9"/>
        <v>220</v>
      </c>
    </row>
    <row r="321" spans="27:30" x14ac:dyDescent="0.25">
      <c r="AA321">
        <f t="shared" si="8"/>
        <v>221</v>
      </c>
      <c r="AB321" s="286">
        <v>44880</v>
      </c>
      <c r="AC321" s="4">
        <v>1</v>
      </c>
      <c r="AD321" s="127">
        <f t="shared" si="9"/>
        <v>221</v>
      </c>
    </row>
    <row r="322" spans="27:30" x14ac:dyDescent="0.25">
      <c r="AA322">
        <f t="shared" si="8"/>
        <v>222</v>
      </c>
      <c r="AB322" s="286">
        <v>44881</v>
      </c>
      <c r="AC322" s="4">
        <v>1</v>
      </c>
      <c r="AD322" s="127">
        <f t="shared" si="9"/>
        <v>222</v>
      </c>
    </row>
    <row r="323" spans="27:30" x14ac:dyDescent="0.25">
      <c r="AA323">
        <f t="shared" si="8"/>
        <v>222</v>
      </c>
      <c r="AB323" s="286">
        <v>44882</v>
      </c>
      <c r="AC323" s="4">
        <v>0</v>
      </c>
      <c r="AD323" s="127">
        <f t="shared" si="9"/>
        <v>222</v>
      </c>
    </row>
    <row r="324" spans="27:30" x14ac:dyDescent="0.25">
      <c r="AA324">
        <f t="shared" ref="AA324:AA387" si="10">AA323+AC324</f>
        <v>223</v>
      </c>
      <c r="AB324" s="286">
        <v>44883</v>
      </c>
      <c r="AC324" s="4">
        <v>1</v>
      </c>
      <c r="AD324" s="127">
        <f t="shared" si="9"/>
        <v>223</v>
      </c>
    </row>
    <row r="325" spans="27:30" x14ac:dyDescent="0.25">
      <c r="AA325">
        <f t="shared" si="10"/>
        <v>223</v>
      </c>
      <c r="AB325" s="286">
        <v>44884</v>
      </c>
      <c r="AC325" s="4">
        <v>0</v>
      </c>
      <c r="AD325" s="127">
        <f t="shared" ref="AD325:AD388" si="11">AA324+AC325</f>
        <v>223</v>
      </c>
    </row>
    <row r="326" spans="27:30" x14ac:dyDescent="0.25">
      <c r="AA326">
        <f t="shared" si="10"/>
        <v>223</v>
      </c>
      <c r="AB326" s="286">
        <v>44885</v>
      </c>
      <c r="AC326" s="4">
        <v>0</v>
      </c>
      <c r="AD326" s="127">
        <f t="shared" si="11"/>
        <v>223</v>
      </c>
    </row>
    <row r="327" spans="27:30" x14ac:dyDescent="0.25">
      <c r="AA327">
        <f t="shared" si="10"/>
        <v>224</v>
      </c>
      <c r="AB327" s="286">
        <v>44886</v>
      </c>
      <c r="AC327" s="4">
        <v>1</v>
      </c>
      <c r="AD327" s="127">
        <f t="shared" si="11"/>
        <v>224</v>
      </c>
    </row>
    <row r="328" spans="27:30" x14ac:dyDescent="0.25">
      <c r="AA328">
        <f t="shared" si="10"/>
        <v>225</v>
      </c>
      <c r="AB328" s="286">
        <v>44887</v>
      </c>
      <c r="AC328" s="4">
        <v>1</v>
      </c>
      <c r="AD328" s="127">
        <f t="shared" si="11"/>
        <v>225</v>
      </c>
    </row>
    <row r="329" spans="27:30" x14ac:dyDescent="0.25">
      <c r="AA329">
        <f t="shared" si="10"/>
        <v>226</v>
      </c>
      <c r="AB329" s="286">
        <v>44888</v>
      </c>
      <c r="AC329" s="4">
        <v>1</v>
      </c>
      <c r="AD329" s="127">
        <f t="shared" si="11"/>
        <v>226</v>
      </c>
    </row>
    <row r="330" spans="27:30" x14ac:dyDescent="0.25">
      <c r="AA330">
        <f t="shared" si="10"/>
        <v>227</v>
      </c>
      <c r="AB330" s="286">
        <v>44889</v>
      </c>
      <c r="AC330" s="4">
        <v>1</v>
      </c>
      <c r="AD330" s="127">
        <f t="shared" si="11"/>
        <v>227</v>
      </c>
    </row>
    <row r="331" spans="27:30" x14ac:dyDescent="0.25">
      <c r="AA331">
        <f t="shared" si="10"/>
        <v>228</v>
      </c>
      <c r="AB331" s="286">
        <v>44890</v>
      </c>
      <c r="AC331" s="4">
        <v>1</v>
      </c>
      <c r="AD331" s="127">
        <f t="shared" si="11"/>
        <v>228</v>
      </c>
    </row>
    <row r="332" spans="27:30" x14ac:dyDescent="0.25">
      <c r="AA332">
        <f t="shared" si="10"/>
        <v>228</v>
      </c>
      <c r="AB332" s="286">
        <v>44891</v>
      </c>
      <c r="AC332" s="4">
        <v>0</v>
      </c>
      <c r="AD332" s="127">
        <f t="shared" si="11"/>
        <v>228</v>
      </c>
    </row>
    <row r="333" spans="27:30" x14ac:dyDescent="0.25">
      <c r="AA333">
        <f t="shared" si="10"/>
        <v>228</v>
      </c>
      <c r="AB333" s="286">
        <v>44892</v>
      </c>
      <c r="AC333" s="4">
        <v>0</v>
      </c>
      <c r="AD333" s="127">
        <f t="shared" si="11"/>
        <v>228</v>
      </c>
    </row>
    <row r="334" spans="27:30" x14ac:dyDescent="0.25">
      <c r="AA334">
        <f t="shared" si="10"/>
        <v>229</v>
      </c>
      <c r="AB334" s="286">
        <v>44893</v>
      </c>
      <c r="AC334" s="4">
        <v>1</v>
      </c>
      <c r="AD334" s="127">
        <f t="shared" si="11"/>
        <v>229</v>
      </c>
    </row>
    <row r="335" spans="27:30" x14ac:dyDescent="0.25">
      <c r="AA335">
        <f t="shared" si="10"/>
        <v>230</v>
      </c>
      <c r="AB335" s="286">
        <v>44894</v>
      </c>
      <c r="AC335" s="4">
        <v>1</v>
      </c>
      <c r="AD335" s="127">
        <f t="shared" si="11"/>
        <v>230</v>
      </c>
    </row>
    <row r="336" spans="27:30" x14ac:dyDescent="0.25">
      <c r="AA336">
        <f t="shared" si="10"/>
        <v>231</v>
      </c>
      <c r="AB336" s="286">
        <v>44895</v>
      </c>
      <c r="AC336" s="4">
        <v>1</v>
      </c>
      <c r="AD336" s="127">
        <f t="shared" si="11"/>
        <v>231</v>
      </c>
    </row>
    <row r="337" spans="27:30" x14ac:dyDescent="0.25">
      <c r="AA337">
        <f t="shared" si="10"/>
        <v>232</v>
      </c>
      <c r="AB337" s="286">
        <v>44896</v>
      </c>
      <c r="AC337" s="4">
        <v>1</v>
      </c>
      <c r="AD337" s="127">
        <f t="shared" si="11"/>
        <v>232</v>
      </c>
    </row>
    <row r="338" spans="27:30" x14ac:dyDescent="0.25">
      <c r="AA338">
        <f t="shared" si="10"/>
        <v>233</v>
      </c>
      <c r="AB338" s="286">
        <v>44897</v>
      </c>
      <c r="AC338" s="4">
        <v>1</v>
      </c>
      <c r="AD338" s="127">
        <f t="shared" si="11"/>
        <v>233</v>
      </c>
    </row>
    <row r="339" spans="27:30" x14ac:dyDescent="0.25">
      <c r="AA339">
        <f t="shared" si="10"/>
        <v>233</v>
      </c>
      <c r="AB339" s="286">
        <v>44898</v>
      </c>
      <c r="AC339" s="4">
        <v>0</v>
      </c>
      <c r="AD339" s="127">
        <f t="shared" si="11"/>
        <v>233</v>
      </c>
    </row>
    <row r="340" spans="27:30" x14ac:dyDescent="0.25">
      <c r="AA340">
        <f t="shared" si="10"/>
        <v>233</v>
      </c>
      <c r="AB340" s="286">
        <v>44899</v>
      </c>
      <c r="AC340" s="4">
        <v>0</v>
      </c>
      <c r="AD340" s="127">
        <f t="shared" si="11"/>
        <v>233</v>
      </c>
    </row>
    <row r="341" spans="27:30" x14ac:dyDescent="0.25">
      <c r="AA341">
        <f t="shared" si="10"/>
        <v>234</v>
      </c>
      <c r="AB341" s="286">
        <v>44900</v>
      </c>
      <c r="AC341" s="4">
        <v>1</v>
      </c>
      <c r="AD341" s="127">
        <f t="shared" si="11"/>
        <v>234</v>
      </c>
    </row>
    <row r="342" spans="27:30" x14ac:dyDescent="0.25">
      <c r="AA342">
        <f t="shared" si="10"/>
        <v>235</v>
      </c>
      <c r="AB342" s="286">
        <v>44901</v>
      </c>
      <c r="AC342" s="4">
        <v>1</v>
      </c>
      <c r="AD342" s="127">
        <f t="shared" si="11"/>
        <v>235</v>
      </c>
    </row>
    <row r="343" spans="27:30" x14ac:dyDescent="0.25">
      <c r="AA343">
        <f t="shared" si="10"/>
        <v>236</v>
      </c>
      <c r="AB343" s="286">
        <v>44902</v>
      </c>
      <c r="AC343" s="4">
        <v>1</v>
      </c>
      <c r="AD343" s="127">
        <f t="shared" si="11"/>
        <v>236</v>
      </c>
    </row>
    <row r="344" spans="27:30" x14ac:dyDescent="0.25">
      <c r="AA344">
        <f t="shared" si="10"/>
        <v>237</v>
      </c>
      <c r="AB344" s="286">
        <v>44903</v>
      </c>
      <c r="AC344" s="4">
        <v>1</v>
      </c>
      <c r="AD344" s="127">
        <f t="shared" si="11"/>
        <v>237</v>
      </c>
    </row>
    <row r="345" spans="27:30" x14ac:dyDescent="0.25">
      <c r="AA345">
        <f t="shared" si="10"/>
        <v>238</v>
      </c>
      <c r="AB345" s="286">
        <v>44904</v>
      </c>
      <c r="AC345" s="4">
        <v>1</v>
      </c>
      <c r="AD345" s="127">
        <f t="shared" si="11"/>
        <v>238</v>
      </c>
    </row>
    <row r="346" spans="27:30" x14ac:dyDescent="0.25">
      <c r="AA346">
        <f t="shared" si="10"/>
        <v>238</v>
      </c>
      <c r="AB346" s="286">
        <v>44905</v>
      </c>
      <c r="AC346" s="4">
        <v>0</v>
      </c>
      <c r="AD346" s="127">
        <f t="shared" si="11"/>
        <v>238</v>
      </c>
    </row>
    <row r="347" spans="27:30" x14ac:dyDescent="0.25">
      <c r="AA347">
        <f t="shared" si="10"/>
        <v>238</v>
      </c>
      <c r="AB347" s="286">
        <v>44906</v>
      </c>
      <c r="AC347" s="4">
        <v>0</v>
      </c>
      <c r="AD347" s="127">
        <f t="shared" si="11"/>
        <v>238</v>
      </c>
    </row>
    <row r="348" spans="27:30" x14ac:dyDescent="0.25">
      <c r="AA348">
        <f t="shared" si="10"/>
        <v>239</v>
      </c>
      <c r="AB348" s="286">
        <v>44907</v>
      </c>
      <c r="AC348" s="4">
        <v>1</v>
      </c>
      <c r="AD348" s="127">
        <f t="shared" si="11"/>
        <v>239</v>
      </c>
    </row>
    <row r="349" spans="27:30" x14ac:dyDescent="0.25">
      <c r="AA349">
        <f t="shared" si="10"/>
        <v>240</v>
      </c>
      <c r="AB349" s="286">
        <v>44908</v>
      </c>
      <c r="AC349" s="4">
        <v>1</v>
      </c>
      <c r="AD349" s="127">
        <f t="shared" si="11"/>
        <v>240</v>
      </c>
    </row>
    <row r="350" spans="27:30" x14ac:dyDescent="0.25">
      <c r="AA350">
        <f t="shared" si="10"/>
        <v>241</v>
      </c>
      <c r="AB350" s="286">
        <v>44909</v>
      </c>
      <c r="AC350" s="4">
        <v>1</v>
      </c>
      <c r="AD350" s="127">
        <f t="shared" si="11"/>
        <v>241</v>
      </c>
    </row>
    <row r="351" spans="27:30" x14ac:dyDescent="0.25">
      <c r="AA351">
        <f t="shared" si="10"/>
        <v>242</v>
      </c>
      <c r="AB351" s="286">
        <v>44910</v>
      </c>
      <c r="AC351" s="4">
        <v>1</v>
      </c>
      <c r="AD351" s="127">
        <f t="shared" si="11"/>
        <v>242</v>
      </c>
    </row>
    <row r="352" spans="27:30" x14ac:dyDescent="0.25">
      <c r="AA352">
        <f t="shared" si="10"/>
        <v>243</v>
      </c>
      <c r="AB352" s="286">
        <v>44911</v>
      </c>
      <c r="AC352" s="4">
        <v>1</v>
      </c>
      <c r="AD352" s="127">
        <f t="shared" si="11"/>
        <v>243</v>
      </c>
    </row>
    <row r="353" spans="27:30" x14ac:dyDescent="0.25">
      <c r="AA353">
        <f t="shared" si="10"/>
        <v>243</v>
      </c>
      <c r="AB353" s="286">
        <v>44912</v>
      </c>
      <c r="AC353" s="4">
        <v>0</v>
      </c>
      <c r="AD353" s="127">
        <f t="shared" si="11"/>
        <v>243</v>
      </c>
    </row>
    <row r="354" spans="27:30" x14ac:dyDescent="0.25">
      <c r="AA354">
        <f t="shared" si="10"/>
        <v>243</v>
      </c>
      <c r="AB354" s="286">
        <v>44913</v>
      </c>
      <c r="AC354" s="4">
        <v>0</v>
      </c>
      <c r="AD354" s="127">
        <f t="shared" si="11"/>
        <v>243</v>
      </c>
    </row>
    <row r="355" spans="27:30" x14ac:dyDescent="0.25">
      <c r="AA355">
        <f t="shared" si="10"/>
        <v>244</v>
      </c>
      <c r="AB355" s="286">
        <v>44914</v>
      </c>
      <c r="AC355" s="4">
        <v>1</v>
      </c>
      <c r="AD355" s="127">
        <f t="shared" si="11"/>
        <v>244</v>
      </c>
    </row>
    <row r="356" spans="27:30" x14ac:dyDescent="0.25">
      <c r="AA356">
        <f t="shared" si="10"/>
        <v>245</v>
      </c>
      <c r="AB356" s="286">
        <v>44915</v>
      </c>
      <c r="AC356" s="4">
        <v>1</v>
      </c>
      <c r="AD356" s="127">
        <f t="shared" si="11"/>
        <v>245</v>
      </c>
    </row>
    <row r="357" spans="27:30" x14ac:dyDescent="0.25">
      <c r="AA357">
        <f t="shared" si="10"/>
        <v>246</v>
      </c>
      <c r="AB357" s="286">
        <v>44916</v>
      </c>
      <c r="AC357" s="4">
        <v>1</v>
      </c>
      <c r="AD357" s="127">
        <f t="shared" si="11"/>
        <v>246</v>
      </c>
    </row>
    <row r="358" spans="27:30" x14ac:dyDescent="0.25">
      <c r="AA358">
        <f t="shared" si="10"/>
        <v>247</v>
      </c>
      <c r="AB358" s="286">
        <v>44917</v>
      </c>
      <c r="AC358" s="4">
        <v>1</v>
      </c>
      <c r="AD358" s="127">
        <f t="shared" si="11"/>
        <v>247</v>
      </c>
    </row>
    <row r="359" spans="27:30" x14ac:dyDescent="0.25">
      <c r="AA359">
        <f t="shared" si="10"/>
        <v>248</v>
      </c>
      <c r="AB359" s="286">
        <v>44918</v>
      </c>
      <c r="AC359" s="4">
        <v>1</v>
      </c>
      <c r="AD359" s="127">
        <f t="shared" si="11"/>
        <v>248</v>
      </c>
    </row>
    <row r="360" spans="27:30" x14ac:dyDescent="0.25">
      <c r="AA360">
        <f t="shared" si="10"/>
        <v>248</v>
      </c>
      <c r="AB360" s="286">
        <v>44919</v>
      </c>
      <c r="AC360" s="4">
        <v>0</v>
      </c>
      <c r="AD360" s="127">
        <f t="shared" si="11"/>
        <v>248</v>
      </c>
    </row>
    <row r="361" spans="27:30" x14ac:dyDescent="0.25">
      <c r="AA361">
        <f t="shared" si="10"/>
        <v>248</v>
      </c>
      <c r="AB361" s="286">
        <v>44920</v>
      </c>
      <c r="AC361" s="4">
        <v>0</v>
      </c>
      <c r="AD361" s="127">
        <f t="shared" si="11"/>
        <v>248</v>
      </c>
    </row>
    <row r="362" spans="27:30" x14ac:dyDescent="0.25">
      <c r="AA362">
        <f t="shared" si="10"/>
        <v>248</v>
      </c>
      <c r="AB362" s="286">
        <v>44921</v>
      </c>
      <c r="AC362" s="4">
        <v>0</v>
      </c>
      <c r="AD362" s="127">
        <f t="shared" si="11"/>
        <v>248</v>
      </c>
    </row>
    <row r="363" spans="27:30" x14ac:dyDescent="0.25">
      <c r="AA363">
        <f t="shared" si="10"/>
        <v>249</v>
      </c>
      <c r="AB363" s="286">
        <v>44922</v>
      </c>
      <c r="AC363" s="4">
        <v>1</v>
      </c>
      <c r="AD363" s="127">
        <f t="shared" si="11"/>
        <v>249</v>
      </c>
    </row>
    <row r="364" spans="27:30" x14ac:dyDescent="0.25">
      <c r="AA364">
        <f t="shared" si="10"/>
        <v>250</v>
      </c>
      <c r="AB364" s="286">
        <v>44923</v>
      </c>
      <c r="AC364" s="4">
        <v>1</v>
      </c>
      <c r="AD364" s="127">
        <f t="shared" si="11"/>
        <v>250</v>
      </c>
    </row>
    <row r="365" spans="27:30" x14ac:dyDescent="0.25">
      <c r="AA365">
        <f t="shared" si="10"/>
        <v>251</v>
      </c>
      <c r="AB365" s="286">
        <v>44924</v>
      </c>
      <c r="AC365" s="4">
        <v>1</v>
      </c>
      <c r="AD365" s="127">
        <f t="shared" si="11"/>
        <v>251</v>
      </c>
    </row>
    <row r="366" spans="27:30" x14ac:dyDescent="0.25">
      <c r="AA366">
        <f t="shared" si="10"/>
        <v>252</v>
      </c>
      <c r="AB366" s="286">
        <v>44925</v>
      </c>
      <c r="AC366" s="4">
        <v>1</v>
      </c>
      <c r="AD366" s="127">
        <f t="shared" si="11"/>
        <v>252</v>
      </c>
    </row>
    <row r="367" spans="27:30" x14ac:dyDescent="0.25">
      <c r="AA367">
        <f t="shared" si="10"/>
        <v>252</v>
      </c>
      <c r="AB367" s="286">
        <v>44926</v>
      </c>
      <c r="AC367" s="4">
        <v>0</v>
      </c>
      <c r="AD367" s="127">
        <f t="shared" si="11"/>
        <v>252</v>
      </c>
    </row>
    <row r="368" spans="27:30" x14ac:dyDescent="0.25">
      <c r="AA368">
        <f t="shared" si="10"/>
        <v>252</v>
      </c>
      <c r="AB368" s="286">
        <v>44927</v>
      </c>
      <c r="AC368" s="4">
        <v>0</v>
      </c>
      <c r="AD368" s="127">
        <f t="shared" si="11"/>
        <v>252</v>
      </c>
    </row>
    <row r="369" spans="27:30" x14ac:dyDescent="0.25">
      <c r="AA369">
        <f t="shared" si="10"/>
        <v>253</v>
      </c>
      <c r="AB369" s="286">
        <v>44928</v>
      </c>
      <c r="AC369" s="4">
        <v>1</v>
      </c>
      <c r="AD369" s="127">
        <f t="shared" si="11"/>
        <v>253</v>
      </c>
    </row>
    <row r="370" spans="27:30" x14ac:dyDescent="0.25">
      <c r="AA370">
        <f t="shared" si="10"/>
        <v>254</v>
      </c>
      <c r="AB370" s="286">
        <v>44929</v>
      </c>
      <c r="AC370" s="4">
        <v>1</v>
      </c>
      <c r="AD370" s="127">
        <f t="shared" si="11"/>
        <v>254</v>
      </c>
    </row>
    <row r="371" spans="27:30" x14ac:dyDescent="0.25">
      <c r="AA371">
        <f t="shared" si="10"/>
        <v>255</v>
      </c>
      <c r="AB371" s="286">
        <v>44930</v>
      </c>
      <c r="AC371" s="4">
        <v>1</v>
      </c>
      <c r="AD371" s="127">
        <f t="shared" si="11"/>
        <v>255</v>
      </c>
    </row>
    <row r="372" spans="27:30" x14ac:dyDescent="0.25">
      <c r="AA372">
        <f t="shared" si="10"/>
        <v>256</v>
      </c>
      <c r="AB372" s="286">
        <v>44931</v>
      </c>
      <c r="AC372" s="4">
        <v>1</v>
      </c>
      <c r="AD372" s="127">
        <f t="shared" si="11"/>
        <v>256</v>
      </c>
    </row>
    <row r="373" spans="27:30" x14ac:dyDescent="0.25">
      <c r="AA373">
        <f t="shared" si="10"/>
        <v>257</v>
      </c>
      <c r="AB373" s="286">
        <v>44932</v>
      </c>
      <c r="AC373" s="4">
        <v>1</v>
      </c>
      <c r="AD373" s="127">
        <f t="shared" si="11"/>
        <v>257</v>
      </c>
    </row>
    <row r="374" spans="27:30" x14ac:dyDescent="0.25">
      <c r="AA374">
        <f t="shared" si="10"/>
        <v>257</v>
      </c>
      <c r="AB374" s="286">
        <v>44933</v>
      </c>
      <c r="AC374" s="4">
        <v>0</v>
      </c>
      <c r="AD374" s="127">
        <f t="shared" si="11"/>
        <v>257</v>
      </c>
    </row>
    <row r="375" spans="27:30" x14ac:dyDescent="0.25">
      <c r="AA375">
        <f t="shared" si="10"/>
        <v>257</v>
      </c>
      <c r="AB375" s="286">
        <v>44934</v>
      </c>
      <c r="AC375" s="4">
        <v>0</v>
      </c>
      <c r="AD375" s="127">
        <f t="shared" si="11"/>
        <v>257</v>
      </c>
    </row>
    <row r="376" spans="27:30" x14ac:dyDescent="0.25">
      <c r="AA376">
        <f t="shared" si="10"/>
        <v>258</v>
      </c>
      <c r="AB376" s="286">
        <v>44935</v>
      </c>
      <c r="AC376" s="4">
        <v>1</v>
      </c>
      <c r="AD376" s="127">
        <f t="shared" si="11"/>
        <v>258</v>
      </c>
    </row>
    <row r="377" spans="27:30" x14ac:dyDescent="0.25">
      <c r="AA377">
        <f t="shared" si="10"/>
        <v>259</v>
      </c>
      <c r="AB377" s="286">
        <v>44936</v>
      </c>
      <c r="AC377" s="4">
        <v>1</v>
      </c>
      <c r="AD377" s="127">
        <f t="shared" si="11"/>
        <v>259</v>
      </c>
    </row>
    <row r="378" spans="27:30" x14ac:dyDescent="0.25">
      <c r="AA378">
        <f t="shared" si="10"/>
        <v>260</v>
      </c>
      <c r="AB378" s="286">
        <v>44937</v>
      </c>
      <c r="AC378" s="4">
        <v>1</v>
      </c>
      <c r="AD378" s="127">
        <f t="shared" si="11"/>
        <v>260</v>
      </c>
    </row>
    <row r="379" spans="27:30" x14ac:dyDescent="0.25">
      <c r="AA379">
        <f t="shared" si="10"/>
        <v>261</v>
      </c>
      <c r="AB379" s="286">
        <v>44938</v>
      </c>
      <c r="AC379" s="4">
        <v>1</v>
      </c>
      <c r="AD379" s="127">
        <f t="shared" si="11"/>
        <v>261</v>
      </c>
    </row>
    <row r="380" spans="27:30" x14ac:dyDescent="0.25">
      <c r="AA380">
        <f t="shared" si="10"/>
        <v>262</v>
      </c>
      <c r="AB380" s="286">
        <v>44939</v>
      </c>
      <c r="AC380" s="4">
        <v>1</v>
      </c>
      <c r="AD380" s="127">
        <f t="shared" si="11"/>
        <v>262</v>
      </c>
    </row>
    <row r="381" spans="27:30" x14ac:dyDescent="0.25">
      <c r="AA381">
        <f t="shared" si="10"/>
        <v>262</v>
      </c>
      <c r="AB381" s="286">
        <v>44940</v>
      </c>
      <c r="AC381" s="4">
        <v>0</v>
      </c>
      <c r="AD381" s="127">
        <f t="shared" si="11"/>
        <v>262</v>
      </c>
    </row>
    <row r="382" spans="27:30" x14ac:dyDescent="0.25">
      <c r="AA382">
        <f t="shared" si="10"/>
        <v>262</v>
      </c>
      <c r="AB382" s="286">
        <v>44941</v>
      </c>
      <c r="AC382" s="4">
        <v>0</v>
      </c>
      <c r="AD382" s="127">
        <f t="shared" si="11"/>
        <v>262</v>
      </c>
    </row>
    <row r="383" spans="27:30" x14ac:dyDescent="0.25">
      <c r="AA383">
        <f t="shared" si="10"/>
        <v>263</v>
      </c>
      <c r="AB383" s="286">
        <v>44942</v>
      </c>
      <c r="AC383" s="4">
        <v>1</v>
      </c>
      <c r="AD383" s="127">
        <f t="shared" si="11"/>
        <v>263</v>
      </c>
    </row>
    <row r="384" spans="27:30" x14ac:dyDescent="0.25">
      <c r="AA384">
        <f t="shared" si="10"/>
        <v>264</v>
      </c>
      <c r="AB384" s="286">
        <v>44943</v>
      </c>
      <c r="AC384" s="4">
        <v>1</v>
      </c>
      <c r="AD384" s="127">
        <f t="shared" si="11"/>
        <v>264</v>
      </c>
    </row>
    <row r="385" spans="27:30" x14ac:dyDescent="0.25">
      <c r="AA385">
        <f t="shared" si="10"/>
        <v>265</v>
      </c>
      <c r="AB385" s="286">
        <v>44944</v>
      </c>
      <c r="AC385" s="4">
        <v>1</v>
      </c>
      <c r="AD385" s="127">
        <f t="shared" si="11"/>
        <v>265</v>
      </c>
    </row>
    <row r="386" spans="27:30" x14ac:dyDescent="0.25">
      <c r="AA386">
        <f t="shared" si="10"/>
        <v>266</v>
      </c>
      <c r="AB386" s="286">
        <v>44945</v>
      </c>
      <c r="AC386" s="4">
        <v>1</v>
      </c>
      <c r="AD386" s="127">
        <f t="shared" si="11"/>
        <v>266</v>
      </c>
    </row>
    <row r="387" spans="27:30" x14ac:dyDescent="0.25">
      <c r="AA387">
        <f t="shared" si="10"/>
        <v>267</v>
      </c>
      <c r="AB387" s="286">
        <v>44946</v>
      </c>
      <c r="AC387" s="4">
        <v>1</v>
      </c>
      <c r="AD387" s="127">
        <f t="shared" si="11"/>
        <v>267</v>
      </c>
    </row>
    <row r="388" spans="27:30" x14ac:dyDescent="0.25">
      <c r="AA388">
        <f t="shared" ref="AA388:AA451" si="12">AA387+AC388</f>
        <v>267</v>
      </c>
      <c r="AB388" s="286">
        <v>44947</v>
      </c>
      <c r="AC388" s="4">
        <v>0</v>
      </c>
      <c r="AD388" s="127">
        <f t="shared" si="11"/>
        <v>267</v>
      </c>
    </row>
    <row r="389" spans="27:30" x14ac:dyDescent="0.25">
      <c r="AA389">
        <f t="shared" si="12"/>
        <v>267</v>
      </c>
      <c r="AB389" s="286">
        <v>44948</v>
      </c>
      <c r="AC389" s="4">
        <v>0</v>
      </c>
      <c r="AD389" s="127">
        <f t="shared" ref="AD389:AD452" si="13">AA388+AC389</f>
        <v>267</v>
      </c>
    </row>
    <row r="390" spans="27:30" x14ac:dyDescent="0.25">
      <c r="AA390">
        <f t="shared" si="12"/>
        <v>268</v>
      </c>
      <c r="AB390" s="286">
        <v>44949</v>
      </c>
      <c r="AC390" s="4">
        <v>1</v>
      </c>
      <c r="AD390" s="127">
        <f t="shared" si="13"/>
        <v>268</v>
      </c>
    </row>
    <row r="391" spans="27:30" x14ac:dyDescent="0.25">
      <c r="AA391">
        <f t="shared" si="12"/>
        <v>269</v>
      </c>
      <c r="AB391" s="286">
        <v>44950</v>
      </c>
      <c r="AC391" s="4">
        <v>1</v>
      </c>
      <c r="AD391" s="127">
        <f t="shared" si="13"/>
        <v>269</v>
      </c>
    </row>
    <row r="392" spans="27:30" x14ac:dyDescent="0.25">
      <c r="AA392">
        <f t="shared" si="12"/>
        <v>270</v>
      </c>
      <c r="AB392" s="286">
        <v>44951</v>
      </c>
      <c r="AC392" s="4">
        <v>1</v>
      </c>
      <c r="AD392" s="127">
        <f t="shared" si="13"/>
        <v>270</v>
      </c>
    </row>
    <row r="393" spans="27:30" x14ac:dyDescent="0.25">
      <c r="AA393">
        <f t="shared" si="12"/>
        <v>271</v>
      </c>
      <c r="AB393" s="286">
        <v>44952</v>
      </c>
      <c r="AC393" s="4">
        <v>1</v>
      </c>
      <c r="AD393" s="127">
        <f t="shared" si="13"/>
        <v>271</v>
      </c>
    </row>
    <row r="394" spans="27:30" x14ac:dyDescent="0.25">
      <c r="AA394">
        <f t="shared" si="12"/>
        <v>272</v>
      </c>
      <c r="AB394" s="286">
        <v>44953</v>
      </c>
      <c r="AC394" s="4">
        <v>1</v>
      </c>
      <c r="AD394" s="127">
        <f t="shared" si="13"/>
        <v>272</v>
      </c>
    </row>
    <row r="395" spans="27:30" x14ac:dyDescent="0.25">
      <c r="AA395">
        <f t="shared" si="12"/>
        <v>272</v>
      </c>
      <c r="AB395" s="286">
        <v>44954</v>
      </c>
      <c r="AC395" s="4">
        <v>0</v>
      </c>
      <c r="AD395" s="127">
        <f t="shared" si="13"/>
        <v>272</v>
      </c>
    </row>
    <row r="396" spans="27:30" x14ac:dyDescent="0.25">
      <c r="AA396">
        <f t="shared" si="12"/>
        <v>272</v>
      </c>
      <c r="AB396" s="286">
        <v>44955</v>
      </c>
      <c r="AC396" s="4">
        <v>0</v>
      </c>
      <c r="AD396" s="127">
        <f t="shared" si="13"/>
        <v>272</v>
      </c>
    </row>
    <row r="397" spans="27:30" x14ac:dyDescent="0.25">
      <c r="AA397">
        <f t="shared" si="12"/>
        <v>273</v>
      </c>
      <c r="AB397" s="286">
        <v>44956</v>
      </c>
      <c r="AC397" s="4">
        <v>1</v>
      </c>
      <c r="AD397" s="127">
        <f t="shared" si="13"/>
        <v>273</v>
      </c>
    </row>
    <row r="398" spans="27:30" x14ac:dyDescent="0.25">
      <c r="AA398">
        <f t="shared" si="12"/>
        <v>274</v>
      </c>
      <c r="AB398" s="286">
        <v>44957</v>
      </c>
      <c r="AC398" s="4">
        <v>1</v>
      </c>
      <c r="AD398" s="127">
        <f t="shared" si="13"/>
        <v>274</v>
      </c>
    </row>
    <row r="399" spans="27:30" x14ac:dyDescent="0.25">
      <c r="AA399">
        <f t="shared" si="12"/>
        <v>275</v>
      </c>
      <c r="AB399" s="286">
        <v>44958</v>
      </c>
      <c r="AC399" s="4">
        <v>1</v>
      </c>
      <c r="AD399" s="127">
        <f t="shared" si="13"/>
        <v>275</v>
      </c>
    </row>
    <row r="400" spans="27:30" x14ac:dyDescent="0.25">
      <c r="AA400">
        <f t="shared" si="12"/>
        <v>276</v>
      </c>
      <c r="AB400" s="286">
        <v>44959</v>
      </c>
      <c r="AC400" s="4">
        <v>1</v>
      </c>
      <c r="AD400" s="127">
        <f t="shared" si="13"/>
        <v>276</v>
      </c>
    </row>
    <row r="401" spans="27:30" x14ac:dyDescent="0.25">
      <c r="AA401">
        <f t="shared" si="12"/>
        <v>277</v>
      </c>
      <c r="AB401" s="286">
        <v>44960</v>
      </c>
      <c r="AC401" s="4">
        <v>1</v>
      </c>
      <c r="AD401" s="127">
        <f t="shared" si="13"/>
        <v>277</v>
      </c>
    </row>
    <row r="402" spans="27:30" x14ac:dyDescent="0.25">
      <c r="AA402">
        <f t="shared" si="12"/>
        <v>277</v>
      </c>
      <c r="AB402" s="286">
        <v>44961</v>
      </c>
      <c r="AC402" s="4">
        <v>0</v>
      </c>
      <c r="AD402" s="127">
        <f t="shared" si="13"/>
        <v>277</v>
      </c>
    </row>
    <row r="403" spans="27:30" x14ac:dyDescent="0.25">
      <c r="AA403">
        <f t="shared" si="12"/>
        <v>277</v>
      </c>
      <c r="AB403" s="286">
        <v>44962</v>
      </c>
      <c r="AC403" s="4">
        <v>0</v>
      </c>
      <c r="AD403" s="127">
        <f t="shared" si="13"/>
        <v>277</v>
      </c>
    </row>
    <row r="404" spans="27:30" x14ac:dyDescent="0.25">
      <c r="AA404">
        <f t="shared" si="12"/>
        <v>278</v>
      </c>
      <c r="AB404" s="286">
        <v>44963</v>
      </c>
      <c r="AC404" s="4">
        <v>1</v>
      </c>
      <c r="AD404" s="127">
        <f t="shared" si="13"/>
        <v>278</v>
      </c>
    </row>
    <row r="405" spans="27:30" x14ac:dyDescent="0.25">
      <c r="AA405">
        <f t="shared" si="12"/>
        <v>279</v>
      </c>
      <c r="AB405" s="286">
        <v>44964</v>
      </c>
      <c r="AC405" s="4">
        <v>1</v>
      </c>
      <c r="AD405" s="127">
        <f t="shared" si="13"/>
        <v>279</v>
      </c>
    </row>
    <row r="406" spans="27:30" x14ac:dyDescent="0.25">
      <c r="AA406">
        <f t="shared" si="12"/>
        <v>280</v>
      </c>
      <c r="AB406" s="286">
        <v>44965</v>
      </c>
      <c r="AC406" s="4">
        <v>1</v>
      </c>
      <c r="AD406" s="127">
        <f t="shared" si="13"/>
        <v>280</v>
      </c>
    </row>
    <row r="407" spans="27:30" x14ac:dyDescent="0.25">
      <c r="AA407">
        <f t="shared" si="12"/>
        <v>281</v>
      </c>
      <c r="AB407" s="286">
        <v>44966</v>
      </c>
      <c r="AC407" s="4">
        <v>1</v>
      </c>
      <c r="AD407" s="127">
        <f t="shared" si="13"/>
        <v>281</v>
      </c>
    </row>
    <row r="408" spans="27:30" x14ac:dyDescent="0.25">
      <c r="AA408">
        <f t="shared" si="12"/>
        <v>282</v>
      </c>
      <c r="AB408" s="286">
        <v>44967</v>
      </c>
      <c r="AC408" s="4">
        <v>1</v>
      </c>
      <c r="AD408" s="127">
        <f t="shared" si="13"/>
        <v>282</v>
      </c>
    </row>
    <row r="409" spans="27:30" x14ac:dyDescent="0.25">
      <c r="AA409">
        <f t="shared" si="12"/>
        <v>282</v>
      </c>
      <c r="AB409" s="286">
        <v>44968</v>
      </c>
      <c r="AC409" s="4">
        <v>0</v>
      </c>
      <c r="AD409" s="127">
        <f t="shared" si="13"/>
        <v>282</v>
      </c>
    </row>
    <row r="410" spans="27:30" x14ac:dyDescent="0.25">
      <c r="AA410">
        <f t="shared" si="12"/>
        <v>282</v>
      </c>
      <c r="AB410" s="286">
        <v>44969</v>
      </c>
      <c r="AC410" s="4">
        <v>0</v>
      </c>
      <c r="AD410" s="127">
        <f t="shared" si="13"/>
        <v>282</v>
      </c>
    </row>
    <row r="411" spans="27:30" x14ac:dyDescent="0.25">
      <c r="AA411">
        <f t="shared" si="12"/>
        <v>283</v>
      </c>
      <c r="AB411" s="286">
        <v>44970</v>
      </c>
      <c r="AC411" s="4">
        <v>1</v>
      </c>
      <c r="AD411" s="127">
        <f t="shared" si="13"/>
        <v>283</v>
      </c>
    </row>
    <row r="412" spans="27:30" x14ac:dyDescent="0.25">
      <c r="AA412">
        <f t="shared" si="12"/>
        <v>284</v>
      </c>
      <c r="AB412" s="286">
        <v>44971</v>
      </c>
      <c r="AC412" s="4">
        <v>1</v>
      </c>
      <c r="AD412" s="127">
        <f t="shared" si="13"/>
        <v>284</v>
      </c>
    </row>
    <row r="413" spans="27:30" x14ac:dyDescent="0.25">
      <c r="AA413">
        <f t="shared" si="12"/>
        <v>285</v>
      </c>
      <c r="AB413" s="286">
        <v>44972</v>
      </c>
      <c r="AC413" s="4">
        <v>1</v>
      </c>
      <c r="AD413" s="127">
        <f t="shared" si="13"/>
        <v>285</v>
      </c>
    </row>
    <row r="414" spans="27:30" x14ac:dyDescent="0.25">
      <c r="AA414">
        <f t="shared" si="12"/>
        <v>286</v>
      </c>
      <c r="AB414" s="286">
        <v>44973</v>
      </c>
      <c r="AC414" s="4">
        <v>1</v>
      </c>
      <c r="AD414" s="127">
        <f t="shared" si="13"/>
        <v>286</v>
      </c>
    </row>
    <row r="415" spans="27:30" x14ac:dyDescent="0.25">
      <c r="AA415">
        <f t="shared" si="12"/>
        <v>287</v>
      </c>
      <c r="AB415" s="286">
        <v>44974</v>
      </c>
      <c r="AC415" s="4">
        <v>1</v>
      </c>
      <c r="AD415" s="127">
        <f t="shared" si="13"/>
        <v>287</v>
      </c>
    </row>
    <row r="416" spans="27:30" x14ac:dyDescent="0.25">
      <c r="AA416">
        <f t="shared" si="12"/>
        <v>287</v>
      </c>
      <c r="AB416" s="286">
        <v>44975</v>
      </c>
      <c r="AC416" s="4">
        <v>0</v>
      </c>
      <c r="AD416" s="127">
        <f t="shared" si="13"/>
        <v>287</v>
      </c>
    </row>
    <row r="417" spans="27:30" x14ac:dyDescent="0.25">
      <c r="AA417">
        <f t="shared" si="12"/>
        <v>287</v>
      </c>
      <c r="AB417" s="286">
        <v>44976</v>
      </c>
      <c r="AC417" s="4">
        <v>0</v>
      </c>
      <c r="AD417" s="127">
        <f t="shared" si="13"/>
        <v>287</v>
      </c>
    </row>
    <row r="418" spans="27:30" x14ac:dyDescent="0.25">
      <c r="AA418">
        <f t="shared" si="12"/>
        <v>288</v>
      </c>
      <c r="AB418" s="286">
        <v>44977</v>
      </c>
      <c r="AC418" s="4">
        <v>1</v>
      </c>
      <c r="AD418" s="127">
        <f t="shared" si="13"/>
        <v>288</v>
      </c>
    </row>
    <row r="419" spans="27:30" x14ac:dyDescent="0.25">
      <c r="AA419">
        <f t="shared" si="12"/>
        <v>289</v>
      </c>
      <c r="AB419" s="286">
        <v>44978</v>
      </c>
      <c r="AC419" s="4">
        <v>1</v>
      </c>
      <c r="AD419" s="127">
        <f t="shared" si="13"/>
        <v>289</v>
      </c>
    </row>
    <row r="420" spans="27:30" x14ac:dyDescent="0.25">
      <c r="AA420">
        <f t="shared" si="12"/>
        <v>290</v>
      </c>
      <c r="AB420" s="286">
        <v>44979</v>
      </c>
      <c r="AC420" s="4">
        <v>1</v>
      </c>
      <c r="AD420" s="127">
        <f t="shared" si="13"/>
        <v>290</v>
      </c>
    </row>
    <row r="421" spans="27:30" x14ac:dyDescent="0.25">
      <c r="AA421">
        <f t="shared" si="12"/>
        <v>291</v>
      </c>
      <c r="AB421" s="286">
        <v>44980</v>
      </c>
      <c r="AC421" s="4">
        <v>1</v>
      </c>
      <c r="AD421" s="127">
        <f t="shared" si="13"/>
        <v>291</v>
      </c>
    </row>
    <row r="422" spans="27:30" x14ac:dyDescent="0.25">
      <c r="AA422">
        <f t="shared" si="12"/>
        <v>292</v>
      </c>
      <c r="AB422" s="286">
        <v>44981</v>
      </c>
      <c r="AC422" s="4">
        <v>1</v>
      </c>
      <c r="AD422" s="127">
        <f t="shared" si="13"/>
        <v>292</v>
      </c>
    </row>
    <row r="423" spans="27:30" x14ac:dyDescent="0.25">
      <c r="AA423">
        <f t="shared" si="12"/>
        <v>292</v>
      </c>
      <c r="AB423" s="286">
        <v>44982</v>
      </c>
      <c r="AC423" s="4">
        <v>0</v>
      </c>
      <c r="AD423" s="127">
        <f t="shared" si="13"/>
        <v>292</v>
      </c>
    </row>
    <row r="424" spans="27:30" x14ac:dyDescent="0.25">
      <c r="AA424">
        <f t="shared" si="12"/>
        <v>292</v>
      </c>
      <c r="AB424" s="286">
        <v>44983</v>
      </c>
      <c r="AC424" s="4">
        <v>0</v>
      </c>
      <c r="AD424" s="127">
        <f t="shared" si="13"/>
        <v>292</v>
      </c>
    </row>
    <row r="425" spans="27:30" x14ac:dyDescent="0.25">
      <c r="AA425">
        <f t="shared" si="12"/>
        <v>293</v>
      </c>
      <c r="AB425" s="286">
        <v>44984</v>
      </c>
      <c r="AC425" s="4">
        <v>1</v>
      </c>
      <c r="AD425" s="127">
        <f t="shared" si="13"/>
        <v>293</v>
      </c>
    </row>
    <row r="426" spans="27:30" x14ac:dyDescent="0.25">
      <c r="AA426">
        <f t="shared" si="12"/>
        <v>294</v>
      </c>
      <c r="AB426" s="286">
        <v>44985</v>
      </c>
      <c r="AC426" s="4">
        <v>1</v>
      </c>
      <c r="AD426" s="127">
        <f t="shared" si="13"/>
        <v>294</v>
      </c>
    </row>
    <row r="427" spans="27:30" x14ac:dyDescent="0.25">
      <c r="AA427">
        <f t="shared" si="12"/>
        <v>295</v>
      </c>
      <c r="AB427" s="286">
        <v>44986</v>
      </c>
      <c r="AC427" s="4">
        <v>1</v>
      </c>
      <c r="AD427" s="127">
        <f t="shared" si="13"/>
        <v>295</v>
      </c>
    </row>
    <row r="428" spans="27:30" x14ac:dyDescent="0.25">
      <c r="AA428">
        <f t="shared" si="12"/>
        <v>296</v>
      </c>
      <c r="AB428" s="286">
        <v>44987</v>
      </c>
      <c r="AC428" s="4">
        <v>1</v>
      </c>
      <c r="AD428" s="127">
        <f t="shared" si="13"/>
        <v>296</v>
      </c>
    </row>
    <row r="429" spans="27:30" x14ac:dyDescent="0.25">
      <c r="AA429">
        <f t="shared" si="12"/>
        <v>297</v>
      </c>
      <c r="AB429" s="286">
        <v>44988</v>
      </c>
      <c r="AC429" s="4">
        <v>1</v>
      </c>
      <c r="AD429" s="127">
        <f t="shared" si="13"/>
        <v>297</v>
      </c>
    </row>
    <row r="430" spans="27:30" x14ac:dyDescent="0.25">
      <c r="AA430">
        <f t="shared" si="12"/>
        <v>297</v>
      </c>
      <c r="AB430" s="286">
        <v>44989</v>
      </c>
      <c r="AC430" s="4">
        <v>0</v>
      </c>
      <c r="AD430" s="127">
        <f t="shared" si="13"/>
        <v>297</v>
      </c>
    </row>
    <row r="431" spans="27:30" x14ac:dyDescent="0.25">
      <c r="AA431">
        <f t="shared" si="12"/>
        <v>297</v>
      </c>
      <c r="AB431" s="286">
        <v>44990</v>
      </c>
      <c r="AC431" s="4">
        <v>0</v>
      </c>
      <c r="AD431" s="127">
        <f t="shared" si="13"/>
        <v>297</v>
      </c>
    </row>
    <row r="432" spans="27:30" x14ac:dyDescent="0.25">
      <c r="AA432">
        <f t="shared" si="12"/>
        <v>298</v>
      </c>
      <c r="AB432" s="286">
        <v>44991</v>
      </c>
      <c r="AC432" s="4">
        <v>1</v>
      </c>
      <c r="AD432" s="127">
        <f t="shared" si="13"/>
        <v>298</v>
      </c>
    </row>
    <row r="433" spans="27:30" x14ac:dyDescent="0.25">
      <c r="AA433">
        <f t="shared" si="12"/>
        <v>299</v>
      </c>
      <c r="AB433" s="286">
        <v>44992</v>
      </c>
      <c r="AC433" s="4">
        <v>1</v>
      </c>
      <c r="AD433" s="127">
        <f t="shared" si="13"/>
        <v>299</v>
      </c>
    </row>
    <row r="434" spans="27:30" x14ac:dyDescent="0.25">
      <c r="AA434">
        <f t="shared" si="12"/>
        <v>300</v>
      </c>
      <c r="AB434" s="286">
        <v>44993</v>
      </c>
      <c r="AC434" s="4">
        <v>1</v>
      </c>
      <c r="AD434" s="127">
        <f t="shared" si="13"/>
        <v>300</v>
      </c>
    </row>
    <row r="435" spans="27:30" x14ac:dyDescent="0.25">
      <c r="AA435">
        <f t="shared" si="12"/>
        <v>301</v>
      </c>
      <c r="AB435" s="286">
        <v>44994</v>
      </c>
      <c r="AC435" s="4">
        <v>1</v>
      </c>
      <c r="AD435" s="127">
        <f t="shared" si="13"/>
        <v>301</v>
      </c>
    </row>
    <row r="436" spans="27:30" x14ac:dyDescent="0.25">
      <c r="AA436">
        <f t="shared" si="12"/>
        <v>302</v>
      </c>
      <c r="AB436" s="286">
        <v>44995</v>
      </c>
      <c r="AC436" s="4">
        <v>1</v>
      </c>
      <c r="AD436" s="127">
        <f t="shared" si="13"/>
        <v>302</v>
      </c>
    </row>
    <row r="437" spans="27:30" x14ac:dyDescent="0.25">
      <c r="AA437">
        <f t="shared" si="12"/>
        <v>302</v>
      </c>
      <c r="AB437" s="286">
        <v>44996</v>
      </c>
      <c r="AC437" s="4">
        <v>0</v>
      </c>
      <c r="AD437" s="127">
        <f t="shared" si="13"/>
        <v>302</v>
      </c>
    </row>
    <row r="438" spans="27:30" x14ac:dyDescent="0.25">
      <c r="AA438">
        <f t="shared" si="12"/>
        <v>302</v>
      </c>
      <c r="AB438" s="286">
        <v>44997</v>
      </c>
      <c r="AC438" s="4">
        <v>0</v>
      </c>
      <c r="AD438" s="127">
        <f t="shared" si="13"/>
        <v>302</v>
      </c>
    </row>
    <row r="439" spans="27:30" x14ac:dyDescent="0.25">
      <c r="AA439">
        <f t="shared" si="12"/>
        <v>303</v>
      </c>
      <c r="AB439" s="286">
        <v>44998</v>
      </c>
      <c r="AC439" s="4">
        <v>1</v>
      </c>
      <c r="AD439" s="127">
        <f t="shared" si="13"/>
        <v>303</v>
      </c>
    </row>
    <row r="440" spans="27:30" x14ac:dyDescent="0.25">
      <c r="AA440">
        <f t="shared" si="12"/>
        <v>304</v>
      </c>
      <c r="AB440" s="286">
        <v>44999</v>
      </c>
      <c r="AC440" s="4">
        <v>1</v>
      </c>
      <c r="AD440" s="127">
        <f t="shared" si="13"/>
        <v>304</v>
      </c>
    </row>
    <row r="441" spans="27:30" x14ac:dyDescent="0.25">
      <c r="AA441">
        <f t="shared" si="12"/>
        <v>305</v>
      </c>
      <c r="AB441" s="286">
        <v>45000</v>
      </c>
      <c r="AC441" s="4">
        <v>1</v>
      </c>
      <c r="AD441" s="127">
        <f t="shared" si="13"/>
        <v>305</v>
      </c>
    </row>
    <row r="442" spans="27:30" x14ac:dyDescent="0.25">
      <c r="AA442">
        <f t="shared" si="12"/>
        <v>306</v>
      </c>
      <c r="AB442" s="286">
        <v>45001</v>
      </c>
      <c r="AC442" s="4">
        <v>1</v>
      </c>
      <c r="AD442" s="127">
        <f t="shared" si="13"/>
        <v>306</v>
      </c>
    </row>
    <row r="443" spans="27:30" x14ac:dyDescent="0.25">
      <c r="AA443">
        <f t="shared" si="12"/>
        <v>307</v>
      </c>
      <c r="AB443" s="286">
        <v>45002</v>
      </c>
      <c r="AC443" s="4">
        <v>1</v>
      </c>
      <c r="AD443" s="127">
        <f t="shared" si="13"/>
        <v>307</v>
      </c>
    </row>
    <row r="444" spans="27:30" x14ac:dyDescent="0.25">
      <c r="AA444">
        <f t="shared" si="12"/>
        <v>307</v>
      </c>
      <c r="AB444" s="286">
        <v>45003</v>
      </c>
      <c r="AC444" s="4">
        <v>0</v>
      </c>
      <c r="AD444" s="127">
        <f t="shared" si="13"/>
        <v>307</v>
      </c>
    </row>
    <row r="445" spans="27:30" x14ac:dyDescent="0.25">
      <c r="AA445">
        <f t="shared" si="12"/>
        <v>307</v>
      </c>
      <c r="AB445" s="286">
        <v>45004</v>
      </c>
      <c r="AC445" s="4">
        <v>0</v>
      </c>
      <c r="AD445" s="127">
        <f t="shared" si="13"/>
        <v>307</v>
      </c>
    </row>
    <row r="446" spans="27:30" x14ac:dyDescent="0.25">
      <c r="AA446">
        <f t="shared" si="12"/>
        <v>308</v>
      </c>
      <c r="AB446" s="286">
        <v>45005</v>
      </c>
      <c r="AC446" s="4">
        <v>1</v>
      </c>
      <c r="AD446" s="127">
        <f t="shared" si="13"/>
        <v>308</v>
      </c>
    </row>
    <row r="447" spans="27:30" x14ac:dyDescent="0.25">
      <c r="AA447">
        <f t="shared" si="12"/>
        <v>309</v>
      </c>
      <c r="AB447" s="286">
        <v>45006</v>
      </c>
      <c r="AC447" s="4">
        <v>1</v>
      </c>
      <c r="AD447" s="127">
        <f t="shared" si="13"/>
        <v>309</v>
      </c>
    </row>
    <row r="448" spans="27:30" x14ac:dyDescent="0.25">
      <c r="AA448">
        <f t="shared" si="12"/>
        <v>310</v>
      </c>
      <c r="AB448" s="286">
        <v>45007</v>
      </c>
      <c r="AC448" s="4">
        <v>1</v>
      </c>
      <c r="AD448" s="127">
        <f t="shared" si="13"/>
        <v>310</v>
      </c>
    </row>
    <row r="449" spans="27:30" x14ac:dyDescent="0.25">
      <c r="AA449">
        <f t="shared" si="12"/>
        <v>311</v>
      </c>
      <c r="AB449" s="286">
        <v>45008</v>
      </c>
      <c r="AC449" s="4">
        <v>1</v>
      </c>
      <c r="AD449" s="127">
        <f t="shared" si="13"/>
        <v>311</v>
      </c>
    </row>
    <row r="450" spans="27:30" x14ac:dyDescent="0.25">
      <c r="AA450">
        <f t="shared" si="12"/>
        <v>312</v>
      </c>
      <c r="AB450" s="286">
        <v>45009</v>
      </c>
      <c r="AC450" s="4">
        <v>1</v>
      </c>
      <c r="AD450" s="127">
        <f t="shared" si="13"/>
        <v>312</v>
      </c>
    </row>
    <row r="451" spans="27:30" x14ac:dyDescent="0.25">
      <c r="AA451">
        <f t="shared" si="12"/>
        <v>312</v>
      </c>
      <c r="AB451" s="286">
        <v>45010</v>
      </c>
      <c r="AC451" s="4">
        <v>0</v>
      </c>
      <c r="AD451" s="127">
        <f t="shared" si="13"/>
        <v>312</v>
      </c>
    </row>
    <row r="452" spans="27:30" x14ac:dyDescent="0.25">
      <c r="AA452">
        <f t="shared" ref="AA452:AA515" si="14">AA451+AC452</f>
        <v>312</v>
      </c>
      <c r="AB452" s="286">
        <v>45011</v>
      </c>
      <c r="AC452" s="4">
        <v>0</v>
      </c>
      <c r="AD452" s="127">
        <f t="shared" si="13"/>
        <v>312</v>
      </c>
    </row>
    <row r="453" spans="27:30" x14ac:dyDescent="0.25">
      <c r="AA453">
        <f t="shared" si="14"/>
        <v>313</v>
      </c>
      <c r="AB453" s="286">
        <v>45012</v>
      </c>
      <c r="AC453" s="4">
        <v>1</v>
      </c>
      <c r="AD453" s="127">
        <f t="shared" ref="AD453:AD516" si="15">AA452+AC453</f>
        <v>313</v>
      </c>
    </row>
    <row r="454" spans="27:30" x14ac:dyDescent="0.25">
      <c r="AA454">
        <f t="shared" si="14"/>
        <v>314</v>
      </c>
      <c r="AB454" s="286">
        <v>45013</v>
      </c>
      <c r="AC454" s="4">
        <v>1</v>
      </c>
      <c r="AD454" s="127">
        <f t="shared" si="15"/>
        <v>314</v>
      </c>
    </row>
    <row r="455" spans="27:30" x14ac:dyDescent="0.25">
      <c r="AA455">
        <f t="shared" si="14"/>
        <v>315</v>
      </c>
      <c r="AB455" s="286">
        <v>45014</v>
      </c>
      <c r="AC455" s="4">
        <v>1</v>
      </c>
      <c r="AD455" s="127">
        <f t="shared" si="15"/>
        <v>315</v>
      </c>
    </row>
    <row r="456" spans="27:30" x14ac:dyDescent="0.25">
      <c r="AA456">
        <f t="shared" si="14"/>
        <v>316</v>
      </c>
      <c r="AB456" s="286">
        <v>45015</v>
      </c>
      <c r="AC456" s="4">
        <v>1</v>
      </c>
      <c r="AD456" s="127">
        <f t="shared" si="15"/>
        <v>316</v>
      </c>
    </row>
    <row r="457" spans="27:30" x14ac:dyDescent="0.25">
      <c r="AA457">
        <f t="shared" si="14"/>
        <v>317</v>
      </c>
      <c r="AB457" s="286">
        <v>45016</v>
      </c>
      <c r="AC457" s="4">
        <v>1</v>
      </c>
      <c r="AD457" s="127">
        <f t="shared" si="15"/>
        <v>317</v>
      </c>
    </row>
    <row r="458" spans="27:30" x14ac:dyDescent="0.25">
      <c r="AA458">
        <f t="shared" si="14"/>
        <v>317</v>
      </c>
      <c r="AB458" s="286">
        <v>45017</v>
      </c>
      <c r="AC458" s="4">
        <v>0</v>
      </c>
      <c r="AD458" s="127">
        <f t="shared" si="15"/>
        <v>317</v>
      </c>
    </row>
    <row r="459" spans="27:30" x14ac:dyDescent="0.25">
      <c r="AA459">
        <f t="shared" si="14"/>
        <v>317</v>
      </c>
      <c r="AB459" s="286">
        <v>45018</v>
      </c>
      <c r="AC459" s="4">
        <v>0</v>
      </c>
      <c r="AD459" s="127">
        <f t="shared" si="15"/>
        <v>317</v>
      </c>
    </row>
    <row r="460" spans="27:30" x14ac:dyDescent="0.25">
      <c r="AA460">
        <f t="shared" si="14"/>
        <v>318</v>
      </c>
      <c r="AB460" s="286">
        <v>45019</v>
      </c>
      <c r="AC460" s="4">
        <v>1</v>
      </c>
      <c r="AD460" s="127">
        <f t="shared" si="15"/>
        <v>318</v>
      </c>
    </row>
    <row r="461" spans="27:30" x14ac:dyDescent="0.25">
      <c r="AA461">
        <f t="shared" si="14"/>
        <v>319</v>
      </c>
      <c r="AB461" s="286">
        <v>45020</v>
      </c>
      <c r="AC461" s="4">
        <v>1</v>
      </c>
      <c r="AD461" s="127">
        <f t="shared" si="15"/>
        <v>319</v>
      </c>
    </row>
    <row r="462" spans="27:30" x14ac:dyDescent="0.25">
      <c r="AA462">
        <f t="shared" si="14"/>
        <v>320</v>
      </c>
      <c r="AB462" s="286">
        <v>45021</v>
      </c>
      <c r="AC462" s="4">
        <v>1</v>
      </c>
      <c r="AD462" s="127">
        <f t="shared" si="15"/>
        <v>320</v>
      </c>
    </row>
    <row r="463" spans="27:30" x14ac:dyDescent="0.25">
      <c r="AA463">
        <f t="shared" si="14"/>
        <v>321</v>
      </c>
      <c r="AB463" s="286">
        <v>45022</v>
      </c>
      <c r="AC463" s="4">
        <v>1</v>
      </c>
      <c r="AD463" s="127">
        <f t="shared" si="15"/>
        <v>321</v>
      </c>
    </row>
    <row r="464" spans="27:30" x14ac:dyDescent="0.25">
      <c r="AA464">
        <f t="shared" si="14"/>
        <v>321</v>
      </c>
      <c r="AB464" s="286">
        <v>45023</v>
      </c>
      <c r="AC464" s="4">
        <v>0</v>
      </c>
      <c r="AD464" s="127">
        <f t="shared" si="15"/>
        <v>321</v>
      </c>
    </row>
    <row r="465" spans="27:30" x14ac:dyDescent="0.25">
      <c r="AA465">
        <f t="shared" si="14"/>
        <v>321</v>
      </c>
      <c r="AB465" s="286">
        <v>45024</v>
      </c>
      <c r="AC465" s="4">
        <v>0</v>
      </c>
      <c r="AD465" s="127">
        <f t="shared" si="15"/>
        <v>321</v>
      </c>
    </row>
    <row r="466" spans="27:30" x14ac:dyDescent="0.25">
      <c r="AA466">
        <f t="shared" si="14"/>
        <v>321</v>
      </c>
      <c r="AB466" s="286">
        <v>45025</v>
      </c>
      <c r="AC466" s="4">
        <v>0</v>
      </c>
      <c r="AD466" s="127">
        <f t="shared" si="15"/>
        <v>321</v>
      </c>
    </row>
    <row r="467" spans="27:30" x14ac:dyDescent="0.25">
      <c r="AA467">
        <f t="shared" si="14"/>
        <v>321</v>
      </c>
      <c r="AB467" s="286">
        <v>45026</v>
      </c>
      <c r="AC467" s="4">
        <v>0</v>
      </c>
      <c r="AD467" s="127">
        <f t="shared" si="15"/>
        <v>321</v>
      </c>
    </row>
    <row r="468" spans="27:30" x14ac:dyDescent="0.25">
      <c r="AA468">
        <f t="shared" si="14"/>
        <v>322</v>
      </c>
      <c r="AB468" s="286">
        <v>45027</v>
      </c>
      <c r="AC468" s="4">
        <v>1</v>
      </c>
      <c r="AD468" s="127">
        <f t="shared" si="15"/>
        <v>322</v>
      </c>
    </row>
    <row r="469" spans="27:30" x14ac:dyDescent="0.25">
      <c r="AA469">
        <f t="shared" si="14"/>
        <v>323</v>
      </c>
      <c r="AB469" s="286">
        <v>45028</v>
      </c>
      <c r="AC469" s="4">
        <v>1</v>
      </c>
      <c r="AD469" s="127">
        <f t="shared" si="15"/>
        <v>323</v>
      </c>
    </row>
    <row r="470" spans="27:30" x14ac:dyDescent="0.25">
      <c r="AA470">
        <f t="shared" si="14"/>
        <v>324</v>
      </c>
      <c r="AB470" s="286">
        <v>45029</v>
      </c>
      <c r="AC470" s="4">
        <v>1</v>
      </c>
      <c r="AD470" s="127">
        <f t="shared" si="15"/>
        <v>324</v>
      </c>
    </row>
    <row r="471" spans="27:30" x14ac:dyDescent="0.25">
      <c r="AA471">
        <f t="shared" si="14"/>
        <v>325</v>
      </c>
      <c r="AB471" s="286">
        <v>45030</v>
      </c>
      <c r="AC471" s="4">
        <v>1</v>
      </c>
      <c r="AD471" s="127">
        <f t="shared" si="15"/>
        <v>325</v>
      </c>
    </row>
    <row r="472" spans="27:30" x14ac:dyDescent="0.25">
      <c r="AA472">
        <f t="shared" si="14"/>
        <v>325</v>
      </c>
      <c r="AB472" s="286">
        <v>45031</v>
      </c>
      <c r="AC472" s="4">
        <v>0</v>
      </c>
      <c r="AD472" s="127">
        <f t="shared" si="15"/>
        <v>325</v>
      </c>
    </row>
    <row r="473" spans="27:30" x14ac:dyDescent="0.25">
      <c r="AA473">
        <f t="shared" si="14"/>
        <v>325</v>
      </c>
      <c r="AB473" s="286">
        <v>45032</v>
      </c>
      <c r="AC473" s="4">
        <v>0</v>
      </c>
      <c r="AD473" s="127">
        <f t="shared" si="15"/>
        <v>325</v>
      </c>
    </row>
    <row r="474" spans="27:30" x14ac:dyDescent="0.25">
      <c r="AA474">
        <f t="shared" si="14"/>
        <v>326</v>
      </c>
      <c r="AB474" s="286">
        <v>45033</v>
      </c>
      <c r="AC474" s="4">
        <v>1</v>
      </c>
      <c r="AD474" s="127">
        <f t="shared" si="15"/>
        <v>326</v>
      </c>
    </row>
    <row r="475" spans="27:30" x14ac:dyDescent="0.25">
      <c r="AA475">
        <f t="shared" si="14"/>
        <v>327</v>
      </c>
      <c r="AB475" s="286">
        <v>45034</v>
      </c>
      <c r="AC475" s="4">
        <v>1</v>
      </c>
      <c r="AD475" s="127">
        <f t="shared" si="15"/>
        <v>327</v>
      </c>
    </row>
    <row r="476" spans="27:30" x14ac:dyDescent="0.25">
      <c r="AA476">
        <f t="shared" si="14"/>
        <v>328</v>
      </c>
      <c r="AB476" s="286">
        <v>45035</v>
      </c>
      <c r="AC476" s="4">
        <v>1</v>
      </c>
      <c r="AD476" s="127">
        <f t="shared" si="15"/>
        <v>328</v>
      </c>
    </row>
    <row r="477" spans="27:30" x14ac:dyDescent="0.25">
      <c r="AA477">
        <f t="shared" si="14"/>
        <v>329</v>
      </c>
      <c r="AB477" s="286">
        <v>45036</v>
      </c>
      <c r="AC477" s="4">
        <v>1</v>
      </c>
      <c r="AD477" s="127">
        <f t="shared" si="15"/>
        <v>329</v>
      </c>
    </row>
    <row r="478" spans="27:30" x14ac:dyDescent="0.25">
      <c r="AA478">
        <f t="shared" si="14"/>
        <v>330</v>
      </c>
      <c r="AB478" s="286">
        <v>45037</v>
      </c>
      <c r="AC478" s="4">
        <v>1</v>
      </c>
      <c r="AD478" s="127">
        <f t="shared" si="15"/>
        <v>330</v>
      </c>
    </row>
    <row r="479" spans="27:30" x14ac:dyDescent="0.25">
      <c r="AA479">
        <f t="shared" si="14"/>
        <v>330</v>
      </c>
      <c r="AB479" s="286">
        <v>45038</v>
      </c>
      <c r="AC479" s="4">
        <v>0</v>
      </c>
      <c r="AD479" s="127">
        <f t="shared" si="15"/>
        <v>330</v>
      </c>
    </row>
    <row r="480" spans="27:30" x14ac:dyDescent="0.25">
      <c r="AA480">
        <f t="shared" si="14"/>
        <v>330</v>
      </c>
      <c r="AB480" s="286">
        <v>45039</v>
      </c>
      <c r="AC480" s="4">
        <v>0</v>
      </c>
      <c r="AD480" s="127">
        <f t="shared" si="15"/>
        <v>330</v>
      </c>
    </row>
    <row r="481" spans="27:30" x14ac:dyDescent="0.25">
      <c r="AA481">
        <f t="shared" si="14"/>
        <v>331</v>
      </c>
      <c r="AB481" s="286">
        <v>45040</v>
      </c>
      <c r="AC481" s="4">
        <v>1</v>
      </c>
      <c r="AD481" s="127">
        <f t="shared" si="15"/>
        <v>331</v>
      </c>
    </row>
    <row r="482" spans="27:30" x14ac:dyDescent="0.25">
      <c r="AA482">
        <f t="shared" si="14"/>
        <v>332</v>
      </c>
      <c r="AB482" s="286">
        <v>45041</v>
      </c>
      <c r="AC482" s="4">
        <v>1</v>
      </c>
      <c r="AD482" s="127">
        <f t="shared" si="15"/>
        <v>332</v>
      </c>
    </row>
    <row r="483" spans="27:30" x14ac:dyDescent="0.25">
      <c r="AA483">
        <f t="shared" si="14"/>
        <v>333</v>
      </c>
      <c r="AB483" s="286">
        <v>45042</v>
      </c>
      <c r="AC483" s="4">
        <v>1</v>
      </c>
      <c r="AD483" s="127">
        <f t="shared" si="15"/>
        <v>333</v>
      </c>
    </row>
    <row r="484" spans="27:30" x14ac:dyDescent="0.25">
      <c r="AA484">
        <f t="shared" si="14"/>
        <v>334</v>
      </c>
      <c r="AB484" s="286">
        <v>45043</v>
      </c>
      <c r="AC484" s="4">
        <v>1</v>
      </c>
      <c r="AD484" s="127">
        <f t="shared" si="15"/>
        <v>334</v>
      </c>
    </row>
    <row r="485" spans="27:30" x14ac:dyDescent="0.25">
      <c r="AA485">
        <f t="shared" si="14"/>
        <v>335</v>
      </c>
      <c r="AB485" s="286">
        <v>45044</v>
      </c>
      <c r="AC485" s="4">
        <v>1</v>
      </c>
      <c r="AD485" s="127">
        <f t="shared" si="15"/>
        <v>335</v>
      </c>
    </row>
    <row r="486" spans="27:30" x14ac:dyDescent="0.25">
      <c r="AA486">
        <f t="shared" si="14"/>
        <v>335</v>
      </c>
      <c r="AB486" s="286">
        <v>45045</v>
      </c>
      <c r="AC486" s="4">
        <v>0</v>
      </c>
      <c r="AD486" s="127">
        <f t="shared" si="15"/>
        <v>335</v>
      </c>
    </row>
    <row r="487" spans="27:30" x14ac:dyDescent="0.25">
      <c r="AA487">
        <f t="shared" si="14"/>
        <v>335</v>
      </c>
      <c r="AB487" s="286">
        <v>45046</v>
      </c>
      <c r="AC487" s="4">
        <v>0</v>
      </c>
      <c r="AD487" s="127">
        <f t="shared" si="15"/>
        <v>335</v>
      </c>
    </row>
    <row r="488" spans="27:30" x14ac:dyDescent="0.25">
      <c r="AA488">
        <f t="shared" si="14"/>
        <v>335</v>
      </c>
      <c r="AB488" s="286">
        <v>45047</v>
      </c>
      <c r="AC488" s="4">
        <v>0</v>
      </c>
      <c r="AD488" s="127">
        <f t="shared" si="15"/>
        <v>335</v>
      </c>
    </row>
    <row r="489" spans="27:30" x14ac:dyDescent="0.25">
      <c r="AA489">
        <f t="shared" si="14"/>
        <v>336</v>
      </c>
      <c r="AB489" s="286">
        <v>45048</v>
      </c>
      <c r="AC489" s="4">
        <v>1</v>
      </c>
      <c r="AD489" s="127">
        <f t="shared" si="15"/>
        <v>336</v>
      </c>
    </row>
    <row r="490" spans="27:30" x14ac:dyDescent="0.25">
      <c r="AA490">
        <f t="shared" si="14"/>
        <v>337</v>
      </c>
      <c r="AB490" s="286">
        <v>45049</v>
      </c>
      <c r="AC490" s="4">
        <v>1</v>
      </c>
      <c r="AD490" s="127">
        <f t="shared" si="15"/>
        <v>337</v>
      </c>
    </row>
    <row r="491" spans="27:30" x14ac:dyDescent="0.25">
      <c r="AA491">
        <f t="shared" si="14"/>
        <v>338</v>
      </c>
      <c r="AB491" s="286">
        <v>45050</v>
      </c>
      <c r="AC491" s="4">
        <v>1</v>
      </c>
      <c r="AD491" s="127">
        <f t="shared" si="15"/>
        <v>338</v>
      </c>
    </row>
    <row r="492" spans="27:30" x14ac:dyDescent="0.25">
      <c r="AA492">
        <f t="shared" si="14"/>
        <v>339</v>
      </c>
      <c r="AB492" s="286">
        <v>45051</v>
      </c>
      <c r="AC492" s="4">
        <v>1</v>
      </c>
      <c r="AD492" s="127">
        <f t="shared" si="15"/>
        <v>339</v>
      </c>
    </row>
    <row r="493" spans="27:30" x14ac:dyDescent="0.25">
      <c r="AA493">
        <f t="shared" si="14"/>
        <v>339</v>
      </c>
      <c r="AB493" s="286">
        <v>45052</v>
      </c>
      <c r="AC493" s="4">
        <v>0</v>
      </c>
      <c r="AD493" s="127">
        <f t="shared" si="15"/>
        <v>339</v>
      </c>
    </row>
    <row r="494" spans="27:30" x14ac:dyDescent="0.25">
      <c r="AA494">
        <f t="shared" si="14"/>
        <v>339</v>
      </c>
      <c r="AB494" s="286">
        <v>45053</v>
      </c>
      <c r="AC494" s="4">
        <v>0</v>
      </c>
      <c r="AD494" s="127">
        <f t="shared" si="15"/>
        <v>339</v>
      </c>
    </row>
    <row r="495" spans="27:30" x14ac:dyDescent="0.25">
      <c r="AA495">
        <f t="shared" si="14"/>
        <v>339</v>
      </c>
      <c r="AB495" s="286">
        <v>45054</v>
      </c>
      <c r="AC495" s="4">
        <v>0</v>
      </c>
      <c r="AD495" s="127">
        <f t="shared" si="15"/>
        <v>339</v>
      </c>
    </row>
    <row r="496" spans="27:30" x14ac:dyDescent="0.25">
      <c r="AA496">
        <f t="shared" si="14"/>
        <v>340</v>
      </c>
      <c r="AB496" s="286">
        <v>45055</v>
      </c>
      <c r="AC496" s="4">
        <v>1</v>
      </c>
      <c r="AD496" s="127">
        <f t="shared" si="15"/>
        <v>340</v>
      </c>
    </row>
    <row r="497" spans="27:30" x14ac:dyDescent="0.25">
      <c r="AA497">
        <f t="shared" si="14"/>
        <v>341</v>
      </c>
      <c r="AB497" s="286">
        <v>45056</v>
      </c>
      <c r="AC497" s="4">
        <v>1</v>
      </c>
      <c r="AD497" s="127">
        <f t="shared" si="15"/>
        <v>341</v>
      </c>
    </row>
    <row r="498" spans="27:30" x14ac:dyDescent="0.25">
      <c r="AA498">
        <f t="shared" si="14"/>
        <v>342</v>
      </c>
      <c r="AB498" s="286">
        <v>45057</v>
      </c>
      <c r="AC498" s="4">
        <v>1</v>
      </c>
      <c r="AD498" s="127">
        <f t="shared" si="15"/>
        <v>342</v>
      </c>
    </row>
    <row r="499" spans="27:30" x14ac:dyDescent="0.25">
      <c r="AA499">
        <f t="shared" si="14"/>
        <v>343</v>
      </c>
      <c r="AB499" s="286">
        <v>45058</v>
      </c>
      <c r="AC499" s="4">
        <v>1</v>
      </c>
      <c r="AD499" s="127">
        <f t="shared" si="15"/>
        <v>343</v>
      </c>
    </row>
    <row r="500" spans="27:30" x14ac:dyDescent="0.25">
      <c r="AA500">
        <f t="shared" si="14"/>
        <v>343</v>
      </c>
      <c r="AB500" s="286">
        <v>45059</v>
      </c>
      <c r="AC500" s="4">
        <v>0</v>
      </c>
      <c r="AD500" s="127">
        <f t="shared" si="15"/>
        <v>343</v>
      </c>
    </row>
    <row r="501" spans="27:30" x14ac:dyDescent="0.25">
      <c r="AA501">
        <f t="shared" si="14"/>
        <v>343</v>
      </c>
      <c r="AB501" s="286">
        <v>45060</v>
      </c>
      <c r="AC501" s="4">
        <v>0</v>
      </c>
      <c r="AD501" s="127">
        <f t="shared" si="15"/>
        <v>343</v>
      </c>
    </row>
    <row r="502" spans="27:30" x14ac:dyDescent="0.25">
      <c r="AA502">
        <f t="shared" si="14"/>
        <v>344</v>
      </c>
      <c r="AB502" s="286">
        <v>45061</v>
      </c>
      <c r="AC502" s="4">
        <v>1</v>
      </c>
      <c r="AD502" s="127">
        <f t="shared" si="15"/>
        <v>344</v>
      </c>
    </row>
    <row r="503" spans="27:30" x14ac:dyDescent="0.25">
      <c r="AA503">
        <f t="shared" si="14"/>
        <v>345</v>
      </c>
      <c r="AB503" s="286">
        <v>45062</v>
      </c>
      <c r="AC503" s="4">
        <v>1</v>
      </c>
      <c r="AD503" s="127">
        <f t="shared" si="15"/>
        <v>345</v>
      </c>
    </row>
    <row r="504" spans="27:30" x14ac:dyDescent="0.25">
      <c r="AA504">
        <f t="shared" si="14"/>
        <v>346</v>
      </c>
      <c r="AB504" s="286">
        <v>45063</v>
      </c>
      <c r="AC504" s="4">
        <v>1</v>
      </c>
      <c r="AD504" s="127">
        <f t="shared" si="15"/>
        <v>346</v>
      </c>
    </row>
    <row r="505" spans="27:30" x14ac:dyDescent="0.25">
      <c r="AA505">
        <f t="shared" si="14"/>
        <v>347</v>
      </c>
      <c r="AB505" s="286">
        <v>45064</v>
      </c>
      <c r="AC505" s="4">
        <v>1</v>
      </c>
      <c r="AD505" s="127">
        <f t="shared" si="15"/>
        <v>347</v>
      </c>
    </row>
    <row r="506" spans="27:30" x14ac:dyDescent="0.25">
      <c r="AA506">
        <f t="shared" si="14"/>
        <v>348</v>
      </c>
      <c r="AB506" s="286">
        <v>45065</v>
      </c>
      <c r="AC506" s="4">
        <v>1</v>
      </c>
      <c r="AD506" s="127">
        <f t="shared" si="15"/>
        <v>348</v>
      </c>
    </row>
    <row r="507" spans="27:30" x14ac:dyDescent="0.25">
      <c r="AA507">
        <f t="shared" si="14"/>
        <v>348</v>
      </c>
      <c r="AB507" s="286">
        <v>45066</v>
      </c>
      <c r="AC507" s="4">
        <v>0</v>
      </c>
      <c r="AD507" s="127">
        <f t="shared" si="15"/>
        <v>348</v>
      </c>
    </row>
    <row r="508" spans="27:30" x14ac:dyDescent="0.25">
      <c r="AA508">
        <f t="shared" si="14"/>
        <v>348</v>
      </c>
      <c r="AB508" s="286">
        <v>45067</v>
      </c>
      <c r="AC508" s="4">
        <v>0</v>
      </c>
      <c r="AD508" s="127">
        <f t="shared" si="15"/>
        <v>348</v>
      </c>
    </row>
    <row r="509" spans="27:30" x14ac:dyDescent="0.25">
      <c r="AA509">
        <f t="shared" si="14"/>
        <v>349</v>
      </c>
      <c r="AB509" s="286">
        <v>45068</v>
      </c>
      <c r="AC509" s="4">
        <v>1</v>
      </c>
      <c r="AD509" s="127">
        <f t="shared" si="15"/>
        <v>349</v>
      </c>
    </row>
    <row r="510" spans="27:30" x14ac:dyDescent="0.25">
      <c r="AA510">
        <f t="shared" si="14"/>
        <v>350</v>
      </c>
      <c r="AB510" s="286">
        <v>45069</v>
      </c>
      <c r="AC510" s="4">
        <v>1</v>
      </c>
      <c r="AD510" s="127">
        <f t="shared" si="15"/>
        <v>350</v>
      </c>
    </row>
    <row r="511" spans="27:30" x14ac:dyDescent="0.25">
      <c r="AA511">
        <f t="shared" si="14"/>
        <v>351</v>
      </c>
      <c r="AB511" s="286">
        <v>45070</v>
      </c>
      <c r="AC511" s="4">
        <v>1</v>
      </c>
      <c r="AD511" s="127">
        <f t="shared" si="15"/>
        <v>351</v>
      </c>
    </row>
    <row r="512" spans="27:30" x14ac:dyDescent="0.25">
      <c r="AA512">
        <f t="shared" si="14"/>
        <v>352</v>
      </c>
      <c r="AB512" s="286">
        <v>45071</v>
      </c>
      <c r="AC512" s="4">
        <v>1</v>
      </c>
      <c r="AD512" s="127">
        <f t="shared" si="15"/>
        <v>352</v>
      </c>
    </row>
    <row r="513" spans="27:30" x14ac:dyDescent="0.25">
      <c r="AA513">
        <f t="shared" si="14"/>
        <v>353</v>
      </c>
      <c r="AB513" s="286">
        <v>45072</v>
      </c>
      <c r="AC513" s="4">
        <v>1</v>
      </c>
      <c r="AD513" s="127">
        <f t="shared" si="15"/>
        <v>353</v>
      </c>
    </row>
    <row r="514" spans="27:30" x14ac:dyDescent="0.25">
      <c r="AA514">
        <f t="shared" si="14"/>
        <v>353</v>
      </c>
      <c r="AB514" s="286">
        <v>45073</v>
      </c>
      <c r="AC514" s="4">
        <v>0</v>
      </c>
      <c r="AD514" s="127">
        <f t="shared" si="15"/>
        <v>353</v>
      </c>
    </row>
    <row r="515" spans="27:30" x14ac:dyDescent="0.25">
      <c r="AA515">
        <f t="shared" si="14"/>
        <v>353</v>
      </c>
      <c r="AB515" s="286">
        <v>45074</v>
      </c>
      <c r="AC515" s="4">
        <v>0</v>
      </c>
      <c r="AD515" s="127">
        <f t="shared" si="15"/>
        <v>353</v>
      </c>
    </row>
    <row r="516" spans="27:30" x14ac:dyDescent="0.25">
      <c r="AA516">
        <f t="shared" ref="AA516:AA579" si="16">AA515+AC516</f>
        <v>354</v>
      </c>
      <c r="AB516" s="286">
        <v>45075</v>
      </c>
      <c r="AC516" s="4">
        <v>1</v>
      </c>
      <c r="AD516" s="127">
        <f t="shared" si="15"/>
        <v>354</v>
      </c>
    </row>
    <row r="517" spans="27:30" x14ac:dyDescent="0.25">
      <c r="AA517">
        <f t="shared" si="16"/>
        <v>355</v>
      </c>
      <c r="AB517" s="286">
        <v>45076</v>
      </c>
      <c r="AC517" s="4">
        <v>1</v>
      </c>
      <c r="AD517" s="127">
        <f t="shared" ref="AD517:AD580" si="17">AA516+AC517</f>
        <v>355</v>
      </c>
    </row>
    <row r="518" spans="27:30" x14ac:dyDescent="0.25">
      <c r="AA518">
        <f t="shared" si="16"/>
        <v>356</v>
      </c>
      <c r="AB518" s="286">
        <v>45077</v>
      </c>
      <c r="AC518" s="4">
        <v>1</v>
      </c>
      <c r="AD518" s="127">
        <f t="shared" si="17"/>
        <v>356</v>
      </c>
    </row>
    <row r="519" spans="27:30" x14ac:dyDescent="0.25">
      <c r="AA519">
        <f t="shared" si="16"/>
        <v>357</v>
      </c>
      <c r="AB519" s="286">
        <v>45078</v>
      </c>
      <c r="AC519" s="4">
        <v>1</v>
      </c>
      <c r="AD519" s="127">
        <f t="shared" si="17"/>
        <v>357</v>
      </c>
    </row>
    <row r="520" spans="27:30" x14ac:dyDescent="0.25">
      <c r="AA520">
        <f t="shared" si="16"/>
        <v>358</v>
      </c>
      <c r="AB520" s="286">
        <v>45079</v>
      </c>
      <c r="AC520" s="4">
        <v>1</v>
      </c>
      <c r="AD520" s="127">
        <f t="shared" si="17"/>
        <v>358</v>
      </c>
    </row>
    <row r="521" spans="27:30" x14ac:dyDescent="0.25">
      <c r="AA521">
        <f t="shared" si="16"/>
        <v>358</v>
      </c>
      <c r="AB521" s="286">
        <v>45080</v>
      </c>
      <c r="AC521" s="4">
        <v>0</v>
      </c>
      <c r="AD521" s="127">
        <f t="shared" si="17"/>
        <v>358</v>
      </c>
    </row>
    <row r="522" spans="27:30" x14ac:dyDescent="0.25">
      <c r="AA522">
        <f t="shared" si="16"/>
        <v>358</v>
      </c>
      <c r="AB522" s="286">
        <v>45081</v>
      </c>
      <c r="AC522" s="4">
        <v>0</v>
      </c>
      <c r="AD522" s="127">
        <f t="shared" si="17"/>
        <v>358</v>
      </c>
    </row>
    <row r="523" spans="27:30" x14ac:dyDescent="0.25">
      <c r="AA523">
        <f t="shared" si="16"/>
        <v>359</v>
      </c>
      <c r="AB523" s="286">
        <v>45082</v>
      </c>
      <c r="AC523" s="4">
        <v>1</v>
      </c>
      <c r="AD523" s="127">
        <f t="shared" si="17"/>
        <v>359</v>
      </c>
    </row>
    <row r="524" spans="27:30" x14ac:dyDescent="0.25">
      <c r="AA524">
        <f t="shared" si="16"/>
        <v>360</v>
      </c>
      <c r="AB524" s="286">
        <v>45083</v>
      </c>
      <c r="AC524" s="4">
        <v>1</v>
      </c>
      <c r="AD524" s="127">
        <f t="shared" si="17"/>
        <v>360</v>
      </c>
    </row>
    <row r="525" spans="27:30" x14ac:dyDescent="0.25">
      <c r="AA525">
        <f t="shared" si="16"/>
        <v>361</v>
      </c>
      <c r="AB525" s="286">
        <v>45084</v>
      </c>
      <c r="AC525" s="4">
        <v>1</v>
      </c>
      <c r="AD525" s="127">
        <f t="shared" si="17"/>
        <v>361</v>
      </c>
    </row>
    <row r="526" spans="27:30" x14ac:dyDescent="0.25">
      <c r="AA526">
        <f t="shared" si="16"/>
        <v>362</v>
      </c>
      <c r="AB526" s="286">
        <v>45085</v>
      </c>
      <c r="AC526" s="4">
        <v>1</v>
      </c>
      <c r="AD526" s="127">
        <f t="shared" si="17"/>
        <v>362</v>
      </c>
    </row>
    <row r="527" spans="27:30" x14ac:dyDescent="0.25">
      <c r="AA527">
        <f t="shared" si="16"/>
        <v>363</v>
      </c>
      <c r="AB527" s="286">
        <v>45086</v>
      </c>
      <c r="AC527" s="4">
        <v>1</v>
      </c>
      <c r="AD527" s="127">
        <f t="shared" si="17"/>
        <v>363</v>
      </c>
    </row>
    <row r="528" spans="27:30" x14ac:dyDescent="0.25">
      <c r="AA528">
        <f t="shared" si="16"/>
        <v>363</v>
      </c>
      <c r="AB528" s="286">
        <v>45087</v>
      </c>
      <c r="AC528" s="4">
        <v>0</v>
      </c>
      <c r="AD528" s="127">
        <f t="shared" si="17"/>
        <v>363</v>
      </c>
    </row>
    <row r="529" spans="27:30" x14ac:dyDescent="0.25">
      <c r="AA529">
        <f t="shared" si="16"/>
        <v>363</v>
      </c>
      <c r="AB529" s="286">
        <v>45088</v>
      </c>
      <c r="AC529" s="4">
        <v>0</v>
      </c>
      <c r="AD529" s="127">
        <f t="shared" si="17"/>
        <v>363</v>
      </c>
    </row>
    <row r="530" spans="27:30" x14ac:dyDescent="0.25">
      <c r="AA530">
        <f t="shared" si="16"/>
        <v>364</v>
      </c>
      <c r="AB530" s="286">
        <v>45089</v>
      </c>
      <c r="AC530" s="4">
        <v>1</v>
      </c>
      <c r="AD530" s="127">
        <f t="shared" si="17"/>
        <v>364</v>
      </c>
    </row>
    <row r="531" spans="27:30" x14ac:dyDescent="0.25">
      <c r="AA531">
        <f t="shared" si="16"/>
        <v>365</v>
      </c>
      <c r="AB531" s="286">
        <v>45090</v>
      </c>
      <c r="AC531" s="4">
        <v>1</v>
      </c>
      <c r="AD531" s="127">
        <f t="shared" si="17"/>
        <v>365</v>
      </c>
    </row>
    <row r="532" spans="27:30" x14ac:dyDescent="0.25">
      <c r="AA532">
        <f t="shared" si="16"/>
        <v>366</v>
      </c>
      <c r="AB532" s="286">
        <v>45091</v>
      </c>
      <c r="AC532" s="4">
        <v>1</v>
      </c>
      <c r="AD532" s="127">
        <f t="shared" si="17"/>
        <v>366</v>
      </c>
    </row>
    <row r="533" spans="27:30" x14ac:dyDescent="0.25">
      <c r="AA533">
        <f t="shared" si="16"/>
        <v>367</v>
      </c>
      <c r="AB533" s="286">
        <v>45092</v>
      </c>
      <c r="AC533" s="4">
        <v>1</v>
      </c>
      <c r="AD533" s="127">
        <f t="shared" si="17"/>
        <v>367</v>
      </c>
    </row>
    <row r="534" spans="27:30" x14ac:dyDescent="0.25">
      <c r="AA534">
        <f t="shared" si="16"/>
        <v>368</v>
      </c>
      <c r="AB534" s="286">
        <v>45093</v>
      </c>
      <c r="AC534" s="4">
        <v>1</v>
      </c>
      <c r="AD534" s="127">
        <f t="shared" si="17"/>
        <v>368</v>
      </c>
    </row>
    <row r="535" spans="27:30" x14ac:dyDescent="0.25">
      <c r="AA535">
        <f t="shared" si="16"/>
        <v>368</v>
      </c>
      <c r="AB535" s="286">
        <v>45094</v>
      </c>
      <c r="AC535" s="4">
        <v>0</v>
      </c>
      <c r="AD535" s="127">
        <f t="shared" si="17"/>
        <v>368</v>
      </c>
    </row>
    <row r="536" spans="27:30" x14ac:dyDescent="0.25">
      <c r="AA536">
        <f t="shared" si="16"/>
        <v>368</v>
      </c>
      <c r="AB536" s="286">
        <v>45095</v>
      </c>
      <c r="AC536" s="4">
        <v>0</v>
      </c>
      <c r="AD536" s="127">
        <f t="shared" si="17"/>
        <v>368</v>
      </c>
    </row>
    <row r="537" spans="27:30" x14ac:dyDescent="0.25">
      <c r="AA537">
        <f t="shared" si="16"/>
        <v>369</v>
      </c>
      <c r="AB537" s="286">
        <v>45096</v>
      </c>
      <c r="AC537" s="4">
        <v>1</v>
      </c>
      <c r="AD537" s="127">
        <f t="shared" si="17"/>
        <v>369</v>
      </c>
    </row>
    <row r="538" spans="27:30" x14ac:dyDescent="0.25">
      <c r="AA538">
        <f t="shared" si="16"/>
        <v>370</v>
      </c>
      <c r="AB538" s="286">
        <v>45097</v>
      </c>
      <c r="AC538" s="4">
        <v>1</v>
      </c>
      <c r="AD538" s="127">
        <f t="shared" si="17"/>
        <v>370</v>
      </c>
    </row>
    <row r="539" spans="27:30" x14ac:dyDescent="0.25">
      <c r="AA539">
        <f t="shared" si="16"/>
        <v>371</v>
      </c>
      <c r="AB539" s="286">
        <v>45098</v>
      </c>
      <c r="AC539" s="4">
        <v>1</v>
      </c>
      <c r="AD539" s="127">
        <f t="shared" si="17"/>
        <v>371</v>
      </c>
    </row>
    <row r="540" spans="27:30" x14ac:dyDescent="0.25">
      <c r="AA540">
        <f t="shared" si="16"/>
        <v>372</v>
      </c>
      <c r="AB540" s="286">
        <v>45099</v>
      </c>
      <c r="AC540" s="4">
        <v>1</v>
      </c>
      <c r="AD540" s="127">
        <f t="shared" si="17"/>
        <v>372</v>
      </c>
    </row>
    <row r="541" spans="27:30" x14ac:dyDescent="0.25">
      <c r="AA541">
        <f t="shared" si="16"/>
        <v>373</v>
      </c>
      <c r="AB541" s="286">
        <v>45100</v>
      </c>
      <c r="AC541" s="4">
        <v>1</v>
      </c>
      <c r="AD541" s="127">
        <f t="shared" si="17"/>
        <v>373</v>
      </c>
    </row>
    <row r="542" spans="27:30" x14ac:dyDescent="0.25">
      <c r="AA542">
        <f t="shared" si="16"/>
        <v>373</v>
      </c>
      <c r="AB542" s="286">
        <v>45101</v>
      </c>
      <c r="AC542" s="4">
        <v>0</v>
      </c>
      <c r="AD542" s="127">
        <f t="shared" si="17"/>
        <v>373</v>
      </c>
    </row>
    <row r="543" spans="27:30" x14ac:dyDescent="0.25">
      <c r="AA543">
        <f t="shared" si="16"/>
        <v>373</v>
      </c>
      <c r="AB543" s="286">
        <v>45102</v>
      </c>
      <c r="AC543" s="4">
        <v>0</v>
      </c>
      <c r="AD543" s="127">
        <f t="shared" si="17"/>
        <v>373</v>
      </c>
    </row>
    <row r="544" spans="27:30" x14ac:dyDescent="0.25">
      <c r="AA544">
        <f t="shared" si="16"/>
        <v>374</v>
      </c>
      <c r="AB544" s="286">
        <v>45103</v>
      </c>
      <c r="AC544" s="4">
        <v>1</v>
      </c>
      <c r="AD544" s="127">
        <f t="shared" si="17"/>
        <v>374</v>
      </c>
    </row>
    <row r="545" spans="27:30" x14ac:dyDescent="0.25">
      <c r="AA545">
        <f t="shared" si="16"/>
        <v>375</v>
      </c>
      <c r="AB545" s="286">
        <v>45104</v>
      </c>
      <c r="AC545" s="4">
        <v>1</v>
      </c>
      <c r="AD545" s="127">
        <f t="shared" si="17"/>
        <v>375</v>
      </c>
    </row>
    <row r="546" spans="27:30" x14ac:dyDescent="0.25">
      <c r="AA546">
        <f t="shared" si="16"/>
        <v>376</v>
      </c>
      <c r="AB546" s="286">
        <v>45105</v>
      </c>
      <c r="AC546" s="4">
        <v>1</v>
      </c>
      <c r="AD546" s="127">
        <f t="shared" si="17"/>
        <v>376</v>
      </c>
    </row>
    <row r="547" spans="27:30" x14ac:dyDescent="0.25">
      <c r="AA547">
        <f t="shared" si="16"/>
        <v>377</v>
      </c>
      <c r="AB547" s="286">
        <v>45106</v>
      </c>
      <c r="AC547" s="4">
        <v>1</v>
      </c>
      <c r="AD547" s="127">
        <f t="shared" si="17"/>
        <v>377</v>
      </c>
    </row>
    <row r="548" spans="27:30" x14ac:dyDescent="0.25">
      <c r="AA548">
        <f t="shared" si="16"/>
        <v>378</v>
      </c>
      <c r="AB548" s="286">
        <v>45107</v>
      </c>
      <c r="AC548" s="4">
        <v>1</v>
      </c>
      <c r="AD548" s="127">
        <f t="shared" si="17"/>
        <v>378</v>
      </c>
    </row>
    <row r="549" spans="27:30" x14ac:dyDescent="0.25">
      <c r="AA549">
        <f t="shared" si="16"/>
        <v>378</v>
      </c>
      <c r="AB549" s="286">
        <v>45108</v>
      </c>
      <c r="AC549" s="4">
        <v>0</v>
      </c>
      <c r="AD549" s="127">
        <f t="shared" si="17"/>
        <v>378</v>
      </c>
    </row>
    <row r="550" spans="27:30" x14ac:dyDescent="0.25">
      <c r="AA550">
        <f t="shared" si="16"/>
        <v>378</v>
      </c>
      <c r="AB550" s="286">
        <v>45109</v>
      </c>
      <c r="AC550" s="4">
        <v>0</v>
      </c>
      <c r="AD550" s="127">
        <f t="shared" si="17"/>
        <v>378</v>
      </c>
    </row>
    <row r="551" spans="27:30" x14ac:dyDescent="0.25">
      <c r="AA551">
        <f t="shared" si="16"/>
        <v>379</v>
      </c>
      <c r="AB551" s="286">
        <v>45110</v>
      </c>
      <c r="AC551" s="4">
        <v>1</v>
      </c>
      <c r="AD551" s="127">
        <f t="shared" si="17"/>
        <v>379</v>
      </c>
    </row>
    <row r="552" spans="27:30" x14ac:dyDescent="0.25">
      <c r="AA552">
        <f t="shared" si="16"/>
        <v>380</v>
      </c>
      <c r="AB552" s="286">
        <v>45111</v>
      </c>
      <c r="AC552" s="4">
        <v>1</v>
      </c>
      <c r="AD552" s="127">
        <f t="shared" si="17"/>
        <v>380</v>
      </c>
    </row>
    <row r="553" spans="27:30" x14ac:dyDescent="0.25">
      <c r="AA553">
        <f t="shared" si="16"/>
        <v>380</v>
      </c>
      <c r="AB553" s="286">
        <v>45112</v>
      </c>
      <c r="AC553" s="4">
        <v>0</v>
      </c>
      <c r="AD553" s="127">
        <f t="shared" si="17"/>
        <v>380</v>
      </c>
    </row>
    <row r="554" spans="27:30" x14ac:dyDescent="0.25">
      <c r="AA554">
        <f t="shared" si="16"/>
        <v>380</v>
      </c>
      <c r="AB554" s="286">
        <v>45113</v>
      </c>
      <c r="AC554" s="4">
        <v>0</v>
      </c>
      <c r="AD554" s="127">
        <f t="shared" si="17"/>
        <v>380</v>
      </c>
    </row>
    <row r="555" spans="27:30" x14ac:dyDescent="0.25">
      <c r="AA555">
        <f t="shared" si="16"/>
        <v>381</v>
      </c>
      <c r="AB555" s="286">
        <v>45114</v>
      </c>
      <c r="AC555" s="4">
        <v>1</v>
      </c>
      <c r="AD555" s="127">
        <f t="shared" si="17"/>
        <v>381</v>
      </c>
    </row>
    <row r="556" spans="27:30" x14ac:dyDescent="0.25">
      <c r="AA556">
        <f t="shared" si="16"/>
        <v>381</v>
      </c>
      <c r="AB556" s="286">
        <v>45115</v>
      </c>
      <c r="AC556" s="4">
        <v>0</v>
      </c>
      <c r="AD556" s="127">
        <f t="shared" si="17"/>
        <v>381</v>
      </c>
    </row>
    <row r="557" spans="27:30" x14ac:dyDescent="0.25">
      <c r="AA557">
        <f t="shared" si="16"/>
        <v>381</v>
      </c>
      <c r="AB557" s="286">
        <v>45116</v>
      </c>
      <c r="AC557" s="4">
        <v>0</v>
      </c>
      <c r="AD557" s="127">
        <f t="shared" si="17"/>
        <v>381</v>
      </c>
    </row>
    <row r="558" spans="27:30" x14ac:dyDescent="0.25">
      <c r="AA558">
        <f t="shared" si="16"/>
        <v>382</v>
      </c>
      <c r="AB558" s="286">
        <v>45117</v>
      </c>
      <c r="AC558" s="4">
        <v>1</v>
      </c>
      <c r="AD558" s="127">
        <f t="shared" si="17"/>
        <v>382</v>
      </c>
    </row>
    <row r="559" spans="27:30" x14ac:dyDescent="0.25">
      <c r="AA559">
        <f t="shared" si="16"/>
        <v>383</v>
      </c>
      <c r="AB559" s="286">
        <v>45118</v>
      </c>
      <c r="AC559" s="4">
        <v>1</v>
      </c>
      <c r="AD559" s="127">
        <f t="shared" si="17"/>
        <v>383</v>
      </c>
    </row>
    <row r="560" spans="27:30" x14ac:dyDescent="0.25">
      <c r="AA560">
        <f t="shared" si="16"/>
        <v>384</v>
      </c>
      <c r="AB560" s="286">
        <v>45119</v>
      </c>
      <c r="AC560" s="4">
        <v>1</v>
      </c>
      <c r="AD560" s="127">
        <f t="shared" si="17"/>
        <v>384</v>
      </c>
    </row>
    <row r="561" spans="27:30" x14ac:dyDescent="0.25">
      <c r="AA561">
        <f t="shared" si="16"/>
        <v>385</v>
      </c>
      <c r="AB561" s="286">
        <v>45120</v>
      </c>
      <c r="AC561" s="4">
        <v>1</v>
      </c>
      <c r="AD561" s="127">
        <f t="shared" si="17"/>
        <v>385</v>
      </c>
    </row>
    <row r="562" spans="27:30" x14ac:dyDescent="0.25">
      <c r="AA562">
        <f t="shared" si="16"/>
        <v>386</v>
      </c>
      <c r="AB562" s="286">
        <v>45121</v>
      </c>
      <c r="AC562" s="4">
        <v>1</v>
      </c>
      <c r="AD562" s="127">
        <f t="shared" si="17"/>
        <v>386</v>
      </c>
    </row>
    <row r="563" spans="27:30" x14ac:dyDescent="0.25">
      <c r="AA563">
        <f t="shared" si="16"/>
        <v>386</v>
      </c>
      <c r="AB563" s="286">
        <v>45122</v>
      </c>
      <c r="AC563" s="4">
        <v>0</v>
      </c>
      <c r="AD563" s="127">
        <f t="shared" si="17"/>
        <v>386</v>
      </c>
    </row>
    <row r="564" spans="27:30" x14ac:dyDescent="0.25">
      <c r="AA564">
        <f t="shared" si="16"/>
        <v>386</v>
      </c>
      <c r="AB564" s="286">
        <v>45123</v>
      </c>
      <c r="AC564" s="4">
        <v>0</v>
      </c>
      <c r="AD564" s="127">
        <f t="shared" si="17"/>
        <v>386</v>
      </c>
    </row>
    <row r="565" spans="27:30" x14ac:dyDescent="0.25">
      <c r="AA565">
        <f t="shared" si="16"/>
        <v>387</v>
      </c>
      <c r="AB565" s="286">
        <v>45124</v>
      </c>
      <c r="AC565" s="4">
        <v>1</v>
      </c>
      <c r="AD565" s="127">
        <f t="shared" si="17"/>
        <v>387</v>
      </c>
    </row>
    <row r="566" spans="27:30" x14ac:dyDescent="0.25">
      <c r="AA566">
        <f t="shared" si="16"/>
        <v>388</v>
      </c>
      <c r="AB566" s="286">
        <v>45125</v>
      </c>
      <c r="AC566" s="4">
        <v>1</v>
      </c>
      <c r="AD566" s="127">
        <f t="shared" si="17"/>
        <v>388</v>
      </c>
    </row>
    <row r="567" spans="27:30" x14ac:dyDescent="0.25">
      <c r="AA567">
        <f t="shared" si="16"/>
        <v>389</v>
      </c>
      <c r="AB567" s="286">
        <v>45126</v>
      </c>
      <c r="AC567" s="4">
        <v>1</v>
      </c>
      <c r="AD567" s="127">
        <f t="shared" si="17"/>
        <v>389</v>
      </c>
    </row>
    <row r="568" spans="27:30" x14ac:dyDescent="0.25">
      <c r="AA568">
        <f t="shared" si="16"/>
        <v>390</v>
      </c>
      <c r="AB568" s="286">
        <v>45127</v>
      </c>
      <c r="AC568" s="4">
        <v>1</v>
      </c>
      <c r="AD568" s="127">
        <f t="shared" si="17"/>
        <v>390</v>
      </c>
    </row>
    <row r="569" spans="27:30" x14ac:dyDescent="0.25">
      <c r="AA569">
        <f t="shared" si="16"/>
        <v>391</v>
      </c>
      <c r="AB569" s="286">
        <v>45128</v>
      </c>
      <c r="AC569" s="4">
        <v>1</v>
      </c>
      <c r="AD569" s="127">
        <f t="shared" si="17"/>
        <v>391</v>
      </c>
    </row>
    <row r="570" spans="27:30" x14ac:dyDescent="0.25">
      <c r="AA570">
        <f t="shared" si="16"/>
        <v>391</v>
      </c>
      <c r="AB570" s="286">
        <v>45129</v>
      </c>
      <c r="AC570" s="4">
        <v>0</v>
      </c>
      <c r="AD570" s="127">
        <f t="shared" si="17"/>
        <v>391</v>
      </c>
    </row>
    <row r="571" spans="27:30" x14ac:dyDescent="0.25">
      <c r="AA571">
        <f t="shared" si="16"/>
        <v>391</v>
      </c>
      <c r="AB571" s="286">
        <v>45130</v>
      </c>
      <c r="AC571" s="4">
        <v>0</v>
      </c>
      <c r="AD571" s="127">
        <f t="shared" si="17"/>
        <v>391</v>
      </c>
    </row>
    <row r="572" spans="27:30" x14ac:dyDescent="0.25">
      <c r="AA572">
        <f t="shared" si="16"/>
        <v>392</v>
      </c>
      <c r="AB572" s="286">
        <v>45131</v>
      </c>
      <c r="AC572" s="4">
        <v>1</v>
      </c>
      <c r="AD572" s="127">
        <f t="shared" si="17"/>
        <v>392</v>
      </c>
    </row>
    <row r="573" spans="27:30" x14ac:dyDescent="0.25">
      <c r="AA573">
        <f t="shared" si="16"/>
        <v>393</v>
      </c>
      <c r="AB573" s="286">
        <v>45132</v>
      </c>
      <c r="AC573" s="4">
        <v>1</v>
      </c>
      <c r="AD573" s="127">
        <f t="shared" si="17"/>
        <v>393</v>
      </c>
    </row>
    <row r="574" spans="27:30" x14ac:dyDescent="0.25">
      <c r="AA574">
        <f t="shared" si="16"/>
        <v>394</v>
      </c>
      <c r="AB574" s="286">
        <v>45133</v>
      </c>
      <c r="AC574" s="4">
        <v>1</v>
      </c>
      <c r="AD574" s="127">
        <f t="shared" si="17"/>
        <v>394</v>
      </c>
    </row>
    <row r="575" spans="27:30" x14ac:dyDescent="0.25">
      <c r="AA575">
        <f t="shared" si="16"/>
        <v>395</v>
      </c>
      <c r="AB575" s="286">
        <v>45134</v>
      </c>
      <c r="AC575" s="4">
        <v>1</v>
      </c>
      <c r="AD575" s="127">
        <f t="shared" si="17"/>
        <v>395</v>
      </c>
    </row>
    <row r="576" spans="27:30" x14ac:dyDescent="0.25">
      <c r="AA576">
        <f t="shared" si="16"/>
        <v>396</v>
      </c>
      <c r="AB576" s="286">
        <v>45135</v>
      </c>
      <c r="AC576" s="4">
        <v>1</v>
      </c>
      <c r="AD576" s="127">
        <f t="shared" si="17"/>
        <v>396</v>
      </c>
    </row>
    <row r="577" spans="27:30" x14ac:dyDescent="0.25">
      <c r="AA577">
        <f t="shared" si="16"/>
        <v>396</v>
      </c>
      <c r="AB577" s="286">
        <v>45136</v>
      </c>
      <c r="AC577" s="4">
        <v>0</v>
      </c>
      <c r="AD577" s="127">
        <f t="shared" si="17"/>
        <v>396</v>
      </c>
    </row>
    <row r="578" spans="27:30" x14ac:dyDescent="0.25">
      <c r="AA578">
        <f t="shared" si="16"/>
        <v>396</v>
      </c>
      <c r="AB578" s="286">
        <v>45137</v>
      </c>
      <c r="AC578" s="4">
        <v>0</v>
      </c>
      <c r="AD578" s="127">
        <f t="shared" si="17"/>
        <v>396</v>
      </c>
    </row>
    <row r="579" spans="27:30" x14ac:dyDescent="0.25">
      <c r="AA579">
        <f t="shared" si="16"/>
        <v>397</v>
      </c>
      <c r="AB579" s="286">
        <v>45138</v>
      </c>
      <c r="AC579" s="4">
        <v>1</v>
      </c>
      <c r="AD579" s="127">
        <f t="shared" si="17"/>
        <v>397</v>
      </c>
    </row>
    <row r="580" spans="27:30" x14ac:dyDescent="0.25">
      <c r="AA580">
        <f t="shared" ref="AA580:AA643" si="18">AA579+AC580</f>
        <v>398</v>
      </c>
      <c r="AB580" s="286">
        <v>45139</v>
      </c>
      <c r="AC580" s="4">
        <v>1</v>
      </c>
      <c r="AD580" s="127">
        <f t="shared" si="17"/>
        <v>398</v>
      </c>
    </row>
    <row r="581" spans="27:30" x14ac:dyDescent="0.25">
      <c r="AA581">
        <f t="shared" si="18"/>
        <v>399</v>
      </c>
      <c r="AB581" s="286">
        <v>45140</v>
      </c>
      <c r="AC581" s="4">
        <v>1</v>
      </c>
      <c r="AD581" s="127">
        <f t="shared" ref="AD581:AD644" si="19">AA580+AC581</f>
        <v>399</v>
      </c>
    </row>
    <row r="582" spans="27:30" x14ac:dyDescent="0.25">
      <c r="AA582">
        <f t="shared" si="18"/>
        <v>400</v>
      </c>
      <c r="AB582" s="286">
        <v>45141</v>
      </c>
      <c r="AC582" s="4">
        <v>1</v>
      </c>
      <c r="AD582" s="127">
        <f t="shared" si="19"/>
        <v>400</v>
      </c>
    </row>
    <row r="583" spans="27:30" x14ac:dyDescent="0.25">
      <c r="AA583">
        <f t="shared" si="18"/>
        <v>401</v>
      </c>
      <c r="AB583" s="286">
        <v>45142</v>
      </c>
      <c r="AC583" s="4">
        <v>1</v>
      </c>
      <c r="AD583" s="127">
        <f t="shared" si="19"/>
        <v>401</v>
      </c>
    </row>
    <row r="584" spans="27:30" x14ac:dyDescent="0.25">
      <c r="AA584">
        <f t="shared" si="18"/>
        <v>401</v>
      </c>
      <c r="AB584" s="286">
        <v>45143</v>
      </c>
      <c r="AC584" s="4">
        <v>0</v>
      </c>
      <c r="AD584" s="127">
        <f t="shared" si="19"/>
        <v>401</v>
      </c>
    </row>
    <row r="585" spans="27:30" x14ac:dyDescent="0.25">
      <c r="AA585">
        <f t="shared" si="18"/>
        <v>401</v>
      </c>
      <c r="AB585" s="286">
        <v>45144</v>
      </c>
      <c r="AC585" s="4">
        <v>0</v>
      </c>
      <c r="AD585" s="127">
        <f t="shared" si="19"/>
        <v>401</v>
      </c>
    </row>
    <row r="586" spans="27:30" x14ac:dyDescent="0.25">
      <c r="AA586">
        <f t="shared" si="18"/>
        <v>402</v>
      </c>
      <c r="AB586" s="286">
        <v>45145</v>
      </c>
      <c r="AC586" s="4">
        <v>1</v>
      </c>
      <c r="AD586" s="127">
        <f t="shared" si="19"/>
        <v>402</v>
      </c>
    </row>
    <row r="587" spans="27:30" x14ac:dyDescent="0.25">
      <c r="AA587">
        <f t="shared" si="18"/>
        <v>403</v>
      </c>
      <c r="AB587" s="286">
        <v>45146</v>
      </c>
      <c r="AC587" s="4">
        <v>1</v>
      </c>
      <c r="AD587" s="127">
        <f t="shared" si="19"/>
        <v>403</v>
      </c>
    </row>
    <row r="588" spans="27:30" x14ac:dyDescent="0.25">
      <c r="AA588">
        <f t="shared" si="18"/>
        <v>404</v>
      </c>
      <c r="AB588" s="286">
        <v>45147</v>
      </c>
      <c r="AC588" s="4">
        <v>1</v>
      </c>
      <c r="AD588" s="127">
        <f t="shared" si="19"/>
        <v>404</v>
      </c>
    </row>
    <row r="589" spans="27:30" x14ac:dyDescent="0.25">
      <c r="AA589">
        <f t="shared" si="18"/>
        <v>405</v>
      </c>
      <c r="AB589" s="286">
        <v>45148</v>
      </c>
      <c r="AC589" s="4">
        <v>1</v>
      </c>
      <c r="AD589" s="127">
        <f t="shared" si="19"/>
        <v>405</v>
      </c>
    </row>
    <row r="590" spans="27:30" x14ac:dyDescent="0.25">
      <c r="AA590">
        <f t="shared" si="18"/>
        <v>406</v>
      </c>
      <c r="AB590" s="286">
        <v>45149</v>
      </c>
      <c r="AC590" s="4">
        <v>1</v>
      </c>
      <c r="AD590" s="127">
        <f t="shared" si="19"/>
        <v>406</v>
      </c>
    </row>
    <row r="591" spans="27:30" x14ac:dyDescent="0.25">
      <c r="AA591">
        <f t="shared" si="18"/>
        <v>406</v>
      </c>
      <c r="AB591" s="286">
        <v>45150</v>
      </c>
      <c r="AC591" s="4">
        <v>0</v>
      </c>
      <c r="AD591" s="127">
        <f t="shared" si="19"/>
        <v>406</v>
      </c>
    </row>
    <row r="592" spans="27:30" x14ac:dyDescent="0.25">
      <c r="AA592">
        <f t="shared" si="18"/>
        <v>406</v>
      </c>
      <c r="AB592" s="286">
        <v>45151</v>
      </c>
      <c r="AC592" s="4">
        <v>0</v>
      </c>
      <c r="AD592" s="127">
        <f t="shared" si="19"/>
        <v>406</v>
      </c>
    </row>
    <row r="593" spans="27:30" x14ac:dyDescent="0.25">
      <c r="AA593">
        <f t="shared" si="18"/>
        <v>407</v>
      </c>
      <c r="AB593" s="286">
        <v>45152</v>
      </c>
      <c r="AC593" s="4">
        <v>1</v>
      </c>
      <c r="AD593" s="127">
        <f t="shared" si="19"/>
        <v>407</v>
      </c>
    </row>
    <row r="594" spans="27:30" x14ac:dyDescent="0.25">
      <c r="AA594">
        <f t="shared" si="18"/>
        <v>408</v>
      </c>
      <c r="AB594" s="286">
        <v>45153</v>
      </c>
      <c r="AC594" s="4">
        <v>1</v>
      </c>
      <c r="AD594" s="127">
        <f t="shared" si="19"/>
        <v>408</v>
      </c>
    </row>
    <row r="595" spans="27:30" x14ac:dyDescent="0.25">
      <c r="AA595">
        <f t="shared" si="18"/>
        <v>409</v>
      </c>
      <c r="AB595" s="286">
        <v>45154</v>
      </c>
      <c r="AC595" s="4">
        <v>1</v>
      </c>
      <c r="AD595" s="127">
        <f t="shared" si="19"/>
        <v>409</v>
      </c>
    </row>
    <row r="596" spans="27:30" x14ac:dyDescent="0.25">
      <c r="AA596">
        <f t="shared" si="18"/>
        <v>410</v>
      </c>
      <c r="AB596" s="286">
        <v>45155</v>
      </c>
      <c r="AC596" s="4">
        <v>1</v>
      </c>
      <c r="AD596" s="127">
        <f t="shared" si="19"/>
        <v>410</v>
      </c>
    </row>
    <row r="597" spans="27:30" x14ac:dyDescent="0.25">
      <c r="AA597">
        <f t="shared" si="18"/>
        <v>411</v>
      </c>
      <c r="AB597" s="286">
        <v>45156</v>
      </c>
      <c r="AC597" s="4">
        <v>1</v>
      </c>
      <c r="AD597" s="127">
        <f t="shared" si="19"/>
        <v>411</v>
      </c>
    </row>
    <row r="598" spans="27:30" x14ac:dyDescent="0.25">
      <c r="AA598">
        <f t="shared" si="18"/>
        <v>411</v>
      </c>
      <c r="AB598" s="286">
        <v>45157</v>
      </c>
      <c r="AC598" s="4">
        <v>0</v>
      </c>
      <c r="AD598" s="127">
        <f t="shared" si="19"/>
        <v>411</v>
      </c>
    </row>
    <row r="599" spans="27:30" x14ac:dyDescent="0.25">
      <c r="AA599">
        <f t="shared" si="18"/>
        <v>411</v>
      </c>
      <c r="AB599" s="286">
        <v>45158</v>
      </c>
      <c r="AC599" s="4">
        <v>0</v>
      </c>
      <c r="AD599" s="127">
        <f t="shared" si="19"/>
        <v>411</v>
      </c>
    </row>
    <row r="600" spans="27:30" x14ac:dyDescent="0.25">
      <c r="AA600">
        <f t="shared" si="18"/>
        <v>412</v>
      </c>
      <c r="AB600" s="286">
        <v>45159</v>
      </c>
      <c r="AC600" s="4">
        <v>1</v>
      </c>
      <c r="AD600" s="127">
        <f t="shared" si="19"/>
        <v>412</v>
      </c>
    </row>
    <row r="601" spans="27:30" x14ac:dyDescent="0.25">
      <c r="AA601">
        <f t="shared" si="18"/>
        <v>413</v>
      </c>
      <c r="AB601" s="286">
        <v>45160</v>
      </c>
      <c r="AC601" s="4">
        <v>1</v>
      </c>
      <c r="AD601" s="127">
        <f t="shared" si="19"/>
        <v>413</v>
      </c>
    </row>
    <row r="602" spans="27:30" x14ac:dyDescent="0.25">
      <c r="AA602">
        <f t="shared" si="18"/>
        <v>414</v>
      </c>
      <c r="AB602" s="286">
        <v>45161</v>
      </c>
      <c r="AC602" s="4">
        <v>1</v>
      </c>
      <c r="AD602" s="127">
        <f t="shared" si="19"/>
        <v>414</v>
      </c>
    </row>
    <row r="603" spans="27:30" x14ac:dyDescent="0.25">
      <c r="AA603">
        <f t="shared" si="18"/>
        <v>415</v>
      </c>
      <c r="AB603" s="286">
        <v>45162</v>
      </c>
      <c r="AC603" s="4">
        <v>1</v>
      </c>
      <c r="AD603" s="127">
        <f t="shared" si="19"/>
        <v>415</v>
      </c>
    </row>
    <row r="604" spans="27:30" x14ac:dyDescent="0.25">
      <c r="AA604">
        <f t="shared" si="18"/>
        <v>416</v>
      </c>
      <c r="AB604" s="286">
        <v>45163</v>
      </c>
      <c r="AC604" s="4">
        <v>1</v>
      </c>
      <c r="AD604" s="127">
        <f t="shared" si="19"/>
        <v>416</v>
      </c>
    </row>
    <row r="605" spans="27:30" x14ac:dyDescent="0.25">
      <c r="AA605">
        <f t="shared" si="18"/>
        <v>416</v>
      </c>
      <c r="AB605" s="286">
        <v>45164</v>
      </c>
      <c r="AC605" s="4">
        <v>0</v>
      </c>
      <c r="AD605" s="127">
        <f t="shared" si="19"/>
        <v>416</v>
      </c>
    </row>
    <row r="606" spans="27:30" x14ac:dyDescent="0.25">
      <c r="AA606">
        <f t="shared" si="18"/>
        <v>416</v>
      </c>
      <c r="AB606" s="286">
        <v>45165</v>
      </c>
      <c r="AC606" s="4">
        <v>0</v>
      </c>
      <c r="AD606" s="127">
        <f t="shared" si="19"/>
        <v>416</v>
      </c>
    </row>
    <row r="607" spans="27:30" x14ac:dyDescent="0.25">
      <c r="AA607">
        <f t="shared" si="18"/>
        <v>417</v>
      </c>
      <c r="AB607" s="286">
        <v>45166</v>
      </c>
      <c r="AC607" s="4">
        <v>1</v>
      </c>
      <c r="AD607" s="127">
        <f t="shared" si="19"/>
        <v>417</v>
      </c>
    </row>
    <row r="608" spans="27:30" x14ac:dyDescent="0.25">
      <c r="AA608">
        <f t="shared" si="18"/>
        <v>418</v>
      </c>
      <c r="AB608" s="286">
        <v>45167</v>
      </c>
      <c r="AC608" s="4">
        <v>1</v>
      </c>
      <c r="AD608" s="127">
        <f t="shared" si="19"/>
        <v>418</v>
      </c>
    </row>
    <row r="609" spans="27:30" x14ac:dyDescent="0.25">
      <c r="AA609">
        <f t="shared" si="18"/>
        <v>419</v>
      </c>
      <c r="AB609" s="286">
        <v>45168</v>
      </c>
      <c r="AC609" s="4">
        <v>1</v>
      </c>
      <c r="AD609" s="127">
        <f t="shared" si="19"/>
        <v>419</v>
      </c>
    </row>
    <row r="610" spans="27:30" x14ac:dyDescent="0.25">
      <c r="AA610">
        <f t="shared" si="18"/>
        <v>420</v>
      </c>
      <c r="AB610" s="286">
        <v>45169</v>
      </c>
      <c r="AC610" s="4">
        <v>1</v>
      </c>
      <c r="AD610" s="127">
        <f t="shared" si="19"/>
        <v>420</v>
      </c>
    </row>
    <row r="611" spans="27:30" x14ac:dyDescent="0.25">
      <c r="AA611">
        <f t="shared" si="18"/>
        <v>421</v>
      </c>
      <c r="AB611" s="286">
        <v>45170</v>
      </c>
      <c r="AC611" s="4">
        <v>1</v>
      </c>
      <c r="AD611" s="127">
        <f t="shared" si="19"/>
        <v>421</v>
      </c>
    </row>
    <row r="612" spans="27:30" x14ac:dyDescent="0.25">
      <c r="AA612">
        <f t="shared" si="18"/>
        <v>421</v>
      </c>
      <c r="AB612" s="286">
        <v>45171</v>
      </c>
      <c r="AC612" s="4">
        <v>0</v>
      </c>
      <c r="AD612" s="127">
        <f t="shared" si="19"/>
        <v>421</v>
      </c>
    </row>
    <row r="613" spans="27:30" x14ac:dyDescent="0.25">
      <c r="AA613">
        <f t="shared" si="18"/>
        <v>421</v>
      </c>
      <c r="AB613" s="286">
        <v>45172</v>
      </c>
      <c r="AC613" s="4">
        <v>0</v>
      </c>
      <c r="AD613" s="127">
        <f t="shared" si="19"/>
        <v>421</v>
      </c>
    </row>
    <row r="614" spans="27:30" x14ac:dyDescent="0.25">
      <c r="AA614">
        <f t="shared" si="18"/>
        <v>422</v>
      </c>
      <c r="AB614" s="286">
        <v>45173</v>
      </c>
      <c r="AC614" s="4">
        <v>1</v>
      </c>
      <c r="AD614" s="127">
        <f t="shared" si="19"/>
        <v>422</v>
      </c>
    </row>
    <row r="615" spans="27:30" x14ac:dyDescent="0.25">
      <c r="AA615">
        <f t="shared" si="18"/>
        <v>423</v>
      </c>
      <c r="AB615" s="286">
        <v>45174</v>
      </c>
      <c r="AC615" s="4">
        <v>1</v>
      </c>
      <c r="AD615" s="127">
        <f t="shared" si="19"/>
        <v>423</v>
      </c>
    </row>
    <row r="616" spans="27:30" x14ac:dyDescent="0.25">
      <c r="AA616">
        <f t="shared" si="18"/>
        <v>424</v>
      </c>
      <c r="AB616" s="286">
        <v>45175</v>
      </c>
      <c r="AC616" s="4">
        <v>1</v>
      </c>
      <c r="AD616" s="127">
        <f t="shared" si="19"/>
        <v>424</v>
      </c>
    </row>
    <row r="617" spans="27:30" x14ac:dyDescent="0.25">
      <c r="AA617">
        <f t="shared" si="18"/>
        <v>425</v>
      </c>
      <c r="AB617" s="286">
        <v>45176</v>
      </c>
      <c r="AC617" s="4">
        <v>1</v>
      </c>
      <c r="AD617" s="127">
        <f t="shared" si="19"/>
        <v>425</v>
      </c>
    </row>
    <row r="618" spans="27:30" x14ac:dyDescent="0.25">
      <c r="AA618">
        <f t="shared" si="18"/>
        <v>426</v>
      </c>
      <c r="AB618" s="286">
        <v>45177</v>
      </c>
      <c r="AC618" s="4">
        <v>1</v>
      </c>
      <c r="AD618" s="127">
        <f t="shared" si="19"/>
        <v>426</v>
      </c>
    </row>
    <row r="619" spans="27:30" x14ac:dyDescent="0.25">
      <c r="AA619">
        <f t="shared" si="18"/>
        <v>426</v>
      </c>
      <c r="AB619" s="286">
        <v>45178</v>
      </c>
      <c r="AC619" s="4">
        <v>0</v>
      </c>
      <c r="AD619" s="127">
        <f t="shared" si="19"/>
        <v>426</v>
      </c>
    </row>
    <row r="620" spans="27:30" x14ac:dyDescent="0.25">
      <c r="AA620">
        <f t="shared" si="18"/>
        <v>426</v>
      </c>
      <c r="AB620" s="286">
        <v>45179</v>
      </c>
      <c r="AC620" s="4">
        <v>0</v>
      </c>
      <c r="AD620" s="127">
        <f t="shared" si="19"/>
        <v>426</v>
      </c>
    </row>
    <row r="621" spans="27:30" x14ac:dyDescent="0.25">
      <c r="AA621">
        <f t="shared" si="18"/>
        <v>427</v>
      </c>
      <c r="AB621" s="286">
        <v>45180</v>
      </c>
      <c r="AC621" s="4">
        <v>1</v>
      </c>
      <c r="AD621" s="127">
        <f t="shared" si="19"/>
        <v>427</v>
      </c>
    </row>
    <row r="622" spans="27:30" x14ac:dyDescent="0.25">
      <c r="AA622">
        <f t="shared" si="18"/>
        <v>428</v>
      </c>
      <c r="AB622" s="286">
        <v>45181</v>
      </c>
      <c r="AC622" s="4">
        <v>1</v>
      </c>
      <c r="AD622" s="127">
        <f t="shared" si="19"/>
        <v>428</v>
      </c>
    </row>
    <row r="623" spans="27:30" x14ac:dyDescent="0.25">
      <c r="AA623">
        <f t="shared" si="18"/>
        <v>429</v>
      </c>
      <c r="AB623" s="286">
        <v>45182</v>
      </c>
      <c r="AC623" s="4">
        <v>1</v>
      </c>
      <c r="AD623" s="127">
        <f t="shared" si="19"/>
        <v>429</v>
      </c>
    </row>
    <row r="624" spans="27:30" x14ac:dyDescent="0.25">
      <c r="AA624">
        <f t="shared" si="18"/>
        <v>430</v>
      </c>
      <c r="AB624" s="286">
        <v>45183</v>
      </c>
      <c r="AC624" s="4">
        <v>1</v>
      </c>
      <c r="AD624" s="127">
        <f t="shared" si="19"/>
        <v>430</v>
      </c>
    </row>
    <row r="625" spans="27:30" x14ac:dyDescent="0.25">
      <c r="AA625">
        <f t="shared" si="18"/>
        <v>431</v>
      </c>
      <c r="AB625" s="286">
        <v>45184</v>
      </c>
      <c r="AC625" s="4">
        <v>1</v>
      </c>
      <c r="AD625" s="127">
        <f t="shared" si="19"/>
        <v>431</v>
      </c>
    </row>
    <row r="626" spans="27:30" x14ac:dyDescent="0.25">
      <c r="AA626">
        <f t="shared" si="18"/>
        <v>431</v>
      </c>
      <c r="AB626" s="286">
        <v>45185</v>
      </c>
      <c r="AC626" s="4">
        <v>0</v>
      </c>
      <c r="AD626" s="127">
        <f t="shared" si="19"/>
        <v>431</v>
      </c>
    </row>
    <row r="627" spans="27:30" x14ac:dyDescent="0.25">
      <c r="AA627">
        <f t="shared" si="18"/>
        <v>431</v>
      </c>
      <c r="AB627" s="286">
        <v>45186</v>
      </c>
      <c r="AC627" s="4">
        <v>0</v>
      </c>
      <c r="AD627" s="127">
        <f t="shared" si="19"/>
        <v>431</v>
      </c>
    </row>
    <row r="628" spans="27:30" x14ac:dyDescent="0.25">
      <c r="AA628">
        <f t="shared" si="18"/>
        <v>432</v>
      </c>
      <c r="AB628" s="286">
        <v>45187</v>
      </c>
      <c r="AC628" s="4">
        <v>1</v>
      </c>
      <c r="AD628" s="127">
        <f t="shared" si="19"/>
        <v>432</v>
      </c>
    </row>
    <row r="629" spans="27:30" x14ac:dyDescent="0.25">
      <c r="AA629">
        <f t="shared" si="18"/>
        <v>433</v>
      </c>
      <c r="AB629" s="286">
        <v>45188</v>
      </c>
      <c r="AC629" s="4">
        <v>1</v>
      </c>
      <c r="AD629" s="127">
        <f t="shared" si="19"/>
        <v>433</v>
      </c>
    </row>
    <row r="630" spans="27:30" x14ac:dyDescent="0.25">
      <c r="AA630">
        <f t="shared" si="18"/>
        <v>434</v>
      </c>
      <c r="AB630" s="286">
        <v>45189</v>
      </c>
      <c r="AC630" s="4">
        <v>1</v>
      </c>
      <c r="AD630" s="127">
        <f t="shared" si="19"/>
        <v>434</v>
      </c>
    </row>
    <row r="631" spans="27:30" x14ac:dyDescent="0.25">
      <c r="AA631">
        <f t="shared" si="18"/>
        <v>435</v>
      </c>
      <c r="AB631" s="286">
        <v>45190</v>
      </c>
      <c r="AC631" s="4">
        <v>1</v>
      </c>
      <c r="AD631" s="127">
        <f t="shared" si="19"/>
        <v>435</v>
      </c>
    </row>
    <row r="632" spans="27:30" x14ac:dyDescent="0.25">
      <c r="AA632">
        <f t="shared" si="18"/>
        <v>436</v>
      </c>
      <c r="AB632" s="286">
        <v>45191</v>
      </c>
      <c r="AC632" s="4">
        <v>1</v>
      </c>
      <c r="AD632" s="127">
        <f t="shared" si="19"/>
        <v>436</v>
      </c>
    </row>
    <row r="633" spans="27:30" x14ac:dyDescent="0.25">
      <c r="AA633">
        <f t="shared" si="18"/>
        <v>436</v>
      </c>
      <c r="AB633" s="286">
        <v>45192</v>
      </c>
      <c r="AC633" s="4">
        <v>0</v>
      </c>
      <c r="AD633" s="127">
        <f t="shared" si="19"/>
        <v>436</v>
      </c>
    </row>
    <row r="634" spans="27:30" x14ac:dyDescent="0.25">
      <c r="AA634">
        <f t="shared" si="18"/>
        <v>436</v>
      </c>
      <c r="AB634" s="286">
        <v>45193</v>
      </c>
      <c r="AC634" s="4">
        <v>0</v>
      </c>
      <c r="AD634" s="127">
        <f t="shared" si="19"/>
        <v>436</v>
      </c>
    </row>
    <row r="635" spans="27:30" x14ac:dyDescent="0.25">
      <c r="AA635">
        <f t="shared" si="18"/>
        <v>437</v>
      </c>
      <c r="AB635" s="286">
        <v>45194</v>
      </c>
      <c r="AC635" s="4">
        <v>1</v>
      </c>
      <c r="AD635" s="127">
        <f t="shared" si="19"/>
        <v>437</v>
      </c>
    </row>
    <row r="636" spans="27:30" x14ac:dyDescent="0.25">
      <c r="AA636">
        <f t="shared" si="18"/>
        <v>438</v>
      </c>
      <c r="AB636" s="286">
        <v>45195</v>
      </c>
      <c r="AC636" s="4">
        <v>1</v>
      </c>
      <c r="AD636" s="127">
        <f t="shared" si="19"/>
        <v>438</v>
      </c>
    </row>
    <row r="637" spans="27:30" x14ac:dyDescent="0.25">
      <c r="AA637">
        <f t="shared" si="18"/>
        <v>439</v>
      </c>
      <c r="AB637" s="286">
        <v>45196</v>
      </c>
      <c r="AC637" s="4">
        <v>1</v>
      </c>
      <c r="AD637" s="127">
        <f t="shared" si="19"/>
        <v>439</v>
      </c>
    </row>
    <row r="638" spans="27:30" x14ac:dyDescent="0.25">
      <c r="AA638">
        <f t="shared" si="18"/>
        <v>440</v>
      </c>
      <c r="AB638" s="286">
        <v>45197</v>
      </c>
      <c r="AC638" s="4">
        <v>1</v>
      </c>
      <c r="AD638" s="127">
        <f t="shared" si="19"/>
        <v>440</v>
      </c>
    </row>
    <row r="639" spans="27:30" x14ac:dyDescent="0.25">
      <c r="AA639">
        <f t="shared" si="18"/>
        <v>441</v>
      </c>
      <c r="AB639" s="286">
        <v>45198</v>
      </c>
      <c r="AC639" s="4">
        <v>1</v>
      </c>
      <c r="AD639" s="127">
        <f t="shared" si="19"/>
        <v>441</v>
      </c>
    </row>
    <row r="640" spans="27:30" x14ac:dyDescent="0.25">
      <c r="AA640">
        <f t="shared" si="18"/>
        <v>441</v>
      </c>
      <c r="AB640" s="286">
        <v>45199</v>
      </c>
      <c r="AC640" s="4">
        <v>0</v>
      </c>
      <c r="AD640" s="127">
        <f t="shared" si="19"/>
        <v>441</v>
      </c>
    </row>
    <row r="641" spans="27:30" x14ac:dyDescent="0.25">
      <c r="AA641">
        <f t="shared" si="18"/>
        <v>441</v>
      </c>
      <c r="AB641" s="286">
        <v>45200</v>
      </c>
      <c r="AC641" s="4">
        <v>0</v>
      </c>
      <c r="AD641" s="127">
        <f t="shared" si="19"/>
        <v>441</v>
      </c>
    </row>
    <row r="642" spans="27:30" x14ac:dyDescent="0.25">
      <c r="AA642">
        <f t="shared" si="18"/>
        <v>442</v>
      </c>
      <c r="AB642" s="286">
        <v>45201</v>
      </c>
      <c r="AC642" s="4">
        <v>1</v>
      </c>
      <c r="AD642" s="127">
        <f t="shared" si="19"/>
        <v>442</v>
      </c>
    </row>
    <row r="643" spans="27:30" x14ac:dyDescent="0.25">
      <c r="AA643">
        <f t="shared" si="18"/>
        <v>443</v>
      </c>
      <c r="AB643" s="286">
        <v>45202</v>
      </c>
      <c r="AC643" s="4">
        <v>1</v>
      </c>
      <c r="AD643" s="127">
        <f t="shared" si="19"/>
        <v>443</v>
      </c>
    </row>
    <row r="644" spans="27:30" x14ac:dyDescent="0.25">
      <c r="AA644">
        <f t="shared" ref="AA644:AA707" si="20">AA643+AC644</f>
        <v>444</v>
      </c>
      <c r="AB644" s="286">
        <v>45203</v>
      </c>
      <c r="AC644" s="4">
        <v>1</v>
      </c>
      <c r="AD644" s="127">
        <f t="shared" si="19"/>
        <v>444</v>
      </c>
    </row>
    <row r="645" spans="27:30" x14ac:dyDescent="0.25">
      <c r="AA645">
        <f t="shared" si="20"/>
        <v>445</v>
      </c>
      <c r="AB645" s="286">
        <v>45204</v>
      </c>
      <c r="AC645" s="4">
        <v>1</v>
      </c>
      <c r="AD645" s="127">
        <f t="shared" ref="AD645:AD708" si="21">AA644+AC645</f>
        <v>445</v>
      </c>
    </row>
    <row r="646" spans="27:30" x14ac:dyDescent="0.25">
      <c r="AA646">
        <f t="shared" si="20"/>
        <v>446</v>
      </c>
      <c r="AB646" s="286">
        <v>45205</v>
      </c>
      <c r="AC646" s="4">
        <v>1</v>
      </c>
      <c r="AD646" s="127">
        <f t="shared" si="21"/>
        <v>446</v>
      </c>
    </row>
    <row r="647" spans="27:30" x14ac:dyDescent="0.25">
      <c r="AA647">
        <f t="shared" si="20"/>
        <v>446</v>
      </c>
      <c r="AB647" s="286">
        <v>45206</v>
      </c>
      <c r="AC647" s="4">
        <v>0</v>
      </c>
      <c r="AD647" s="127">
        <f t="shared" si="21"/>
        <v>446</v>
      </c>
    </row>
    <row r="648" spans="27:30" x14ac:dyDescent="0.25">
      <c r="AA648">
        <f t="shared" si="20"/>
        <v>446</v>
      </c>
      <c r="AB648" s="286">
        <v>45207</v>
      </c>
      <c r="AC648" s="4">
        <v>0</v>
      </c>
      <c r="AD648" s="127">
        <f t="shared" si="21"/>
        <v>446</v>
      </c>
    </row>
    <row r="649" spans="27:30" x14ac:dyDescent="0.25">
      <c r="AA649">
        <f t="shared" si="20"/>
        <v>447</v>
      </c>
      <c r="AB649" s="286">
        <v>45208</v>
      </c>
      <c r="AC649" s="4">
        <v>1</v>
      </c>
      <c r="AD649" s="127">
        <f t="shared" si="21"/>
        <v>447</v>
      </c>
    </row>
    <row r="650" spans="27:30" x14ac:dyDescent="0.25">
      <c r="AA650">
        <f t="shared" si="20"/>
        <v>448</v>
      </c>
      <c r="AB650" s="286">
        <v>45209</v>
      </c>
      <c r="AC650" s="4">
        <v>1</v>
      </c>
      <c r="AD650" s="127">
        <f t="shared" si="21"/>
        <v>448</v>
      </c>
    </row>
    <row r="651" spans="27:30" x14ac:dyDescent="0.25">
      <c r="AA651">
        <f t="shared" si="20"/>
        <v>449</v>
      </c>
      <c r="AB651" s="286">
        <v>45210</v>
      </c>
      <c r="AC651" s="4">
        <v>1</v>
      </c>
      <c r="AD651" s="127">
        <f t="shared" si="21"/>
        <v>449</v>
      </c>
    </row>
    <row r="652" spans="27:30" x14ac:dyDescent="0.25">
      <c r="AA652">
        <f t="shared" si="20"/>
        <v>450</v>
      </c>
      <c r="AB652" s="286">
        <v>45211</v>
      </c>
      <c r="AC652" s="4">
        <v>1</v>
      </c>
      <c r="AD652" s="127">
        <f t="shared" si="21"/>
        <v>450</v>
      </c>
    </row>
    <row r="653" spans="27:30" x14ac:dyDescent="0.25">
      <c r="AA653">
        <f t="shared" si="20"/>
        <v>451</v>
      </c>
      <c r="AB653" s="286">
        <v>45212</v>
      </c>
      <c r="AC653" s="4">
        <v>1</v>
      </c>
      <c r="AD653" s="127">
        <f t="shared" si="21"/>
        <v>451</v>
      </c>
    </row>
    <row r="654" spans="27:30" x14ac:dyDescent="0.25">
      <c r="AA654">
        <f t="shared" si="20"/>
        <v>451</v>
      </c>
      <c r="AB654" s="286">
        <v>45213</v>
      </c>
      <c r="AC654" s="4">
        <v>0</v>
      </c>
      <c r="AD654" s="127">
        <f t="shared" si="21"/>
        <v>451</v>
      </c>
    </row>
    <row r="655" spans="27:30" x14ac:dyDescent="0.25">
      <c r="AA655">
        <f t="shared" si="20"/>
        <v>451</v>
      </c>
      <c r="AB655" s="286">
        <v>45214</v>
      </c>
      <c r="AC655" s="4">
        <v>0</v>
      </c>
      <c r="AD655" s="127">
        <f t="shared" si="21"/>
        <v>451</v>
      </c>
    </row>
    <row r="656" spans="27:30" x14ac:dyDescent="0.25">
      <c r="AA656">
        <f t="shared" si="20"/>
        <v>452</v>
      </c>
      <c r="AB656" s="286">
        <v>45215</v>
      </c>
      <c r="AC656" s="4">
        <v>1</v>
      </c>
      <c r="AD656" s="127">
        <f t="shared" si="21"/>
        <v>452</v>
      </c>
    </row>
    <row r="657" spans="27:30" x14ac:dyDescent="0.25">
      <c r="AA657">
        <f t="shared" si="20"/>
        <v>453</v>
      </c>
      <c r="AB657" s="286">
        <v>45216</v>
      </c>
      <c r="AC657" s="4">
        <v>1</v>
      </c>
      <c r="AD657" s="127">
        <f t="shared" si="21"/>
        <v>453</v>
      </c>
    </row>
    <row r="658" spans="27:30" x14ac:dyDescent="0.25">
      <c r="AA658">
        <f t="shared" si="20"/>
        <v>454</v>
      </c>
      <c r="AB658" s="286">
        <v>45217</v>
      </c>
      <c r="AC658" s="4">
        <v>1</v>
      </c>
      <c r="AD658" s="127">
        <f t="shared" si="21"/>
        <v>454</v>
      </c>
    </row>
    <row r="659" spans="27:30" x14ac:dyDescent="0.25">
      <c r="AA659">
        <f t="shared" si="20"/>
        <v>455</v>
      </c>
      <c r="AB659" s="286">
        <v>45218</v>
      </c>
      <c r="AC659" s="4">
        <v>1</v>
      </c>
      <c r="AD659" s="127">
        <f t="shared" si="21"/>
        <v>455</v>
      </c>
    </row>
    <row r="660" spans="27:30" x14ac:dyDescent="0.25">
      <c r="AA660">
        <f t="shared" si="20"/>
        <v>456</v>
      </c>
      <c r="AB660" s="286">
        <v>45219</v>
      </c>
      <c r="AC660" s="4">
        <v>1</v>
      </c>
      <c r="AD660" s="127">
        <f t="shared" si="21"/>
        <v>456</v>
      </c>
    </row>
    <row r="661" spans="27:30" x14ac:dyDescent="0.25">
      <c r="AA661">
        <f t="shared" si="20"/>
        <v>456</v>
      </c>
      <c r="AB661" s="286">
        <v>45220</v>
      </c>
      <c r="AC661" s="4">
        <v>0</v>
      </c>
      <c r="AD661" s="127">
        <f t="shared" si="21"/>
        <v>456</v>
      </c>
    </row>
    <row r="662" spans="27:30" x14ac:dyDescent="0.25">
      <c r="AA662">
        <f t="shared" si="20"/>
        <v>456</v>
      </c>
      <c r="AB662" s="286">
        <v>45221</v>
      </c>
      <c r="AC662" s="4">
        <v>0</v>
      </c>
      <c r="AD662" s="127">
        <f t="shared" si="21"/>
        <v>456</v>
      </c>
    </row>
    <row r="663" spans="27:30" x14ac:dyDescent="0.25">
      <c r="AA663">
        <f t="shared" si="20"/>
        <v>457</v>
      </c>
      <c r="AB663" s="286">
        <v>45222</v>
      </c>
      <c r="AC663" s="4">
        <v>1</v>
      </c>
      <c r="AD663" s="127">
        <f t="shared" si="21"/>
        <v>457</v>
      </c>
    </row>
    <row r="664" spans="27:30" x14ac:dyDescent="0.25">
      <c r="AA664">
        <f t="shared" si="20"/>
        <v>458</v>
      </c>
      <c r="AB664" s="286">
        <v>45223</v>
      </c>
      <c r="AC664" s="4">
        <v>1</v>
      </c>
      <c r="AD664" s="127">
        <f t="shared" si="21"/>
        <v>458</v>
      </c>
    </row>
    <row r="665" spans="27:30" x14ac:dyDescent="0.25">
      <c r="AA665">
        <f t="shared" si="20"/>
        <v>459</v>
      </c>
      <c r="AB665" s="286">
        <v>45224</v>
      </c>
      <c r="AC665" s="4">
        <v>1</v>
      </c>
      <c r="AD665" s="127">
        <f t="shared" si="21"/>
        <v>459</v>
      </c>
    </row>
    <row r="666" spans="27:30" x14ac:dyDescent="0.25">
      <c r="AA666">
        <f t="shared" si="20"/>
        <v>460</v>
      </c>
      <c r="AB666" s="286">
        <v>45225</v>
      </c>
      <c r="AC666" s="4">
        <v>1</v>
      </c>
      <c r="AD666" s="127">
        <f t="shared" si="21"/>
        <v>460</v>
      </c>
    </row>
    <row r="667" spans="27:30" x14ac:dyDescent="0.25">
      <c r="AA667">
        <f t="shared" si="20"/>
        <v>461</v>
      </c>
      <c r="AB667" s="286">
        <v>45226</v>
      </c>
      <c r="AC667" s="4">
        <v>1</v>
      </c>
      <c r="AD667" s="127">
        <f t="shared" si="21"/>
        <v>461</v>
      </c>
    </row>
    <row r="668" spans="27:30" x14ac:dyDescent="0.25">
      <c r="AA668">
        <f t="shared" si="20"/>
        <v>461</v>
      </c>
      <c r="AB668" s="286">
        <v>45227</v>
      </c>
      <c r="AC668" s="4">
        <v>0</v>
      </c>
      <c r="AD668" s="127">
        <f t="shared" si="21"/>
        <v>461</v>
      </c>
    </row>
    <row r="669" spans="27:30" x14ac:dyDescent="0.25">
      <c r="AA669">
        <f t="shared" si="20"/>
        <v>461</v>
      </c>
      <c r="AB669" s="286">
        <v>45228</v>
      </c>
      <c r="AC669" s="4">
        <v>0</v>
      </c>
      <c r="AD669" s="127">
        <f t="shared" si="21"/>
        <v>461</v>
      </c>
    </row>
    <row r="670" spans="27:30" x14ac:dyDescent="0.25">
      <c r="AA670">
        <f t="shared" si="20"/>
        <v>462</v>
      </c>
      <c r="AB670" s="286">
        <v>45229</v>
      </c>
      <c r="AC670" s="4">
        <v>1</v>
      </c>
      <c r="AD670" s="127">
        <f t="shared" si="21"/>
        <v>462</v>
      </c>
    </row>
    <row r="671" spans="27:30" x14ac:dyDescent="0.25">
      <c r="AA671">
        <f t="shared" si="20"/>
        <v>463</v>
      </c>
      <c r="AB671" s="286">
        <v>45230</v>
      </c>
      <c r="AC671" s="4">
        <v>1</v>
      </c>
      <c r="AD671" s="127">
        <f t="shared" si="21"/>
        <v>463</v>
      </c>
    </row>
    <row r="672" spans="27:30" x14ac:dyDescent="0.25">
      <c r="AA672">
        <f t="shared" si="20"/>
        <v>464</v>
      </c>
      <c r="AB672" s="286">
        <v>45231</v>
      </c>
      <c r="AC672" s="4">
        <v>1</v>
      </c>
      <c r="AD672" s="127">
        <f t="shared" si="21"/>
        <v>464</v>
      </c>
    </row>
    <row r="673" spans="27:30" x14ac:dyDescent="0.25">
      <c r="AA673">
        <f t="shared" si="20"/>
        <v>465</v>
      </c>
      <c r="AB673" s="286">
        <v>45232</v>
      </c>
      <c r="AC673" s="4">
        <v>1</v>
      </c>
      <c r="AD673" s="127">
        <f t="shared" si="21"/>
        <v>465</v>
      </c>
    </row>
    <row r="674" spans="27:30" x14ac:dyDescent="0.25">
      <c r="AA674">
        <f t="shared" si="20"/>
        <v>466</v>
      </c>
      <c r="AB674" s="286">
        <v>45233</v>
      </c>
      <c r="AC674" s="4">
        <v>1</v>
      </c>
      <c r="AD674" s="127">
        <f t="shared" si="21"/>
        <v>466</v>
      </c>
    </row>
    <row r="675" spans="27:30" x14ac:dyDescent="0.25">
      <c r="AA675">
        <f t="shared" si="20"/>
        <v>466</v>
      </c>
      <c r="AB675" s="286">
        <v>45234</v>
      </c>
      <c r="AC675" s="4">
        <v>0</v>
      </c>
      <c r="AD675" s="127">
        <f t="shared" si="21"/>
        <v>466</v>
      </c>
    </row>
    <row r="676" spans="27:30" x14ac:dyDescent="0.25">
      <c r="AA676">
        <f t="shared" si="20"/>
        <v>466</v>
      </c>
      <c r="AB676" s="286">
        <v>45235</v>
      </c>
      <c r="AC676" s="4">
        <v>0</v>
      </c>
      <c r="AD676" s="127">
        <f t="shared" si="21"/>
        <v>466</v>
      </c>
    </row>
    <row r="677" spans="27:30" x14ac:dyDescent="0.25">
      <c r="AA677">
        <f t="shared" si="20"/>
        <v>467</v>
      </c>
      <c r="AB677" s="286">
        <v>45236</v>
      </c>
      <c r="AC677" s="4">
        <v>1</v>
      </c>
      <c r="AD677" s="127">
        <f t="shared" si="21"/>
        <v>467</v>
      </c>
    </row>
    <row r="678" spans="27:30" x14ac:dyDescent="0.25">
      <c r="AA678">
        <f t="shared" si="20"/>
        <v>468</v>
      </c>
      <c r="AB678" s="286">
        <v>45237</v>
      </c>
      <c r="AC678" s="4">
        <v>1</v>
      </c>
      <c r="AD678" s="127">
        <f t="shared" si="21"/>
        <v>468</v>
      </c>
    </row>
    <row r="679" spans="27:30" x14ac:dyDescent="0.25">
      <c r="AA679">
        <f t="shared" si="20"/>
        <v>469</v>
      </c>
      <c r="AB679" s="286">
        <v>45238</v>
      </c>
      <c r="AC679" s="4">
        <v>1</v>
      </c>
      <c r="AD679" s="127">
        <f t="shared" si="21"/>
        <v>469</v>
      </c>
    </row>
    <row r="680" spans="27:30" x14ac:dyDescent="0.25">
      <c r="AA680">
        <f t="shared" si="20"/>
        <v>470</v>
      </c>
      <c r="AB680" s="286">
        <v>45239</v>
      </c>
      <c r="AC680" s="4">
        <v>1</v>
      </c>
      <c r="AD680" s="127">
        <f t="shared" si="21"/>
        <v>470</v>
      </c>
    </row>
    <row r="681" spans="27:30" x14ac:dyDescent="0.25">
      <c r="AA681">
        <f t="shared" si="20"/>
        <v>471</v>
      </c>
      <c r="AB681" s="286">
        <v>45240</v>
      </c>
      <c r="AC681" s="4">
        <v>1</v>
      </c>
      <c r="AD681" s="127">
        <f t="shared" si="21"/>
        <v>471</v>
      </c>
    </row>
    <row r="682" spans="27:30" x14ac:dyDescent="0.25">
      <c r="AA682">
        <f t="shared" si="20"/>
        <v>471</v>
      </c>
      <c r="AB682" s="286">
        <v>45241</v>
      </c>
      <c r="AC682" s="4">
        <v>0</v>
      </c>
      <c r="AD682" s="127">
        <f t="shared" si="21"/>
        <v>471</v>
      </c>
    </row>
    <row r="683" spans="27:30" x14ac:dyDescent="0.25">
      <c r="AA683">
        <f t="shared" si="20"/>
        <v>471</v>
      </c>
      <c r="AB683" s="286">
        <v>45242</v>
      </c>
      <c r="AC683" s="4">
        <v>0</v>
      </c>
      <c r="AD683" s="127">
        <f t="shared" si="21"/>
        <v>471</v>
      </c>
    </row>
    <row r="684" spans="27:30" x14ac:dyDescent="0.25">
      <c r="AA684">
        <f t="shared" si="20"/>
        <v>472</v>
      </c>
      <c r="AB684" s="286">
        <v>45243</v>
      </c>
      <c r="AC684" s="4">
        <v>1</v>
      </c>
      <c r="AD684" s="127">
        <f t="shared" si="21"/>
        <v>472</v>
      </c>
    </row>
    <row r="685" spans="27:30" x14ac:dyDescent="0.25">
      <c r="AA685">
        <f t="shared" si="20"/>
        <v>473</v>
      </c>
      <c r="AB685" s="286">
        <v>45244</v>
      </c>
      <c r="AC685" s="4">
        <v>1</v>
      </c>
      <c r="AD685" s="127">
        <f t="shared" si="21"/>
        <v>473</v>
      </c>
    </row>
    <row r="686" spans="27:30" x14ac:dyDescent="0.25">
      <c r="AA686">
        <f t="shared" si="20"/>
        <v>474</v>
      </c>
      <c r="AB686" s="286">
        <v>45245</v>
      </c>
      <c r="AC686" s="4">
        <v>1</v>
      </c>
      <c r="AD686" s="127">
        <f t="shared" si="21"/>
        <v>474</v>
      </c>
    </row>
    <row r="687" spans="27:30" x14ac:dyDescent="0.25">
      <c r="AA687">
        <f t="shared" si="20"/>
        <v>475</v>
      </c>
      <c r="AB687" s="286">
        <v>45246</v>
      </c>
      <c r="AC687" s="4">
        <v>1</v>
      </c>
      <c r="AD687" s="127">
        <f t="shared" si="21"/>
        <v>475</v>
      </c>
    </row>
    <row r="688" spans="27:30" x14ac:dyDescent="0.25">
      <c r="AA688">
        <f t="shared" si="20"/>
        <v>476</v>
      </c>
      <c r="AB688" s="286">
        <v>45247</v>
      </c>
      <c r="AC688" s="4">
        <v>1</v>
      </c>
      <c r="AD688" s="127">
        <f t="shared" si="21"/>
        <v>476</v>
      </c>
    </row>
    <row r="689" spans="27:30" x14ac:dyDescent="0.25">
      <c r="AA689">
        <f t="shared" si="20"/>
        <v>476</v>
      </c>
      <c r="AB689" s="286">
        <v>45248</v>
      </c>
      <c r="AC689" s="4">
        <v>0</v>
      </c>
      <c r="AD689" s="127">
        <f t="shared" si="21"/>
        <v>476</v>
      </c>
    </row>
    <row r="690" spans="27:30" x14ac:dyDescent="0.25">
      <c r="AA690">
        <f t="shared" si="20"/>
        <v>476</v>
      </c>
      <c r="AB690" s="286">
        <v>45249</v>
      </c>
      <c r="AC690" s="4">
        <v>0</v>
      </c>
      <c r="AD690" s="127">
        <f t="shared" si="21"/>
        <v>476</v>
      </c>
    </row>
    <row r="691" spans="27:30" x14ac:dyDescent="0.25">
      <c r="AA691">
        <f t="shared" si="20"/>
        <v>477</v>
      </c>
      <c r="AB691" s="286">
        <v>45250</v>
      </c>
      <c r="AC691" s="4">
        <v>1</v>
      </c>
      <c r="AD691" s="127">
        <f t="shared" si="21"/>
        <v>477</v>
      </c>
    </row>
    <row r="692" spans="27:30" x14ac:dyDescent="0.25">
      <c r="AA692">
        <f t="shared" si="20"/>
        <v>478</v>
      </c>
      <c r="AB692" s="286">
        <v>45251</v>
      </c>
      <c r="AC692" s="4">
        <v>1</v>
      </c>
      <c r="AD692" s="127">
        <f t="shared" si="21"/>
        <v>478</v>
      </c>
    </row>
    <row r="693" spans="27:30" x14ac:dyDescent="0.25">
      <c r="AA693">
        <f t="shared" si="20"/>
        <v>479</v>
      </c>
      <c r="AB693" s="286">
        <v>45252</v>
      </c>
      <c r="AC693" s="4">
        <v>1</v>
      </c>
      <c r="AD693" s="127">
        <f t="shared" si="21"/>
        <v>479</v>
      </c>
    </row>
    <row r="694" spans="27:30" x14ac:dyDescent="0.25">
      <c r="AA694">
        <f t="shared" si="20"/>
        <v>480</v>
      </c>
      <c r="AB694" s="286">
        <v>45253</v>
      </c>
      <c r="AC694" s="4">
        <v>1</v>
      </c>
      <c r="AD694" s="127">
        <f t="shared" si="21"/>
        <v>480</v>
      </c>
    </row>
    <row r="695" spans="27:30" x14ac:dyDescent="0.25">
      <c r="AA695">
        <f t="shared" si="20"/>
        <v>481</v>
      </c>
      <c r="AB695" s="286">
        <v>45254</v>
      </c>
      <c r="AC695" s="4">
        <v>1</v>
      </c>
      <c r="AD695" s="127">
        <f t="shared" si="21"/>
        <v>481</v>
      </c>
    </row>
    <row r="696" spans="27:30" x14ac:dyDescent="0.25">
      <c r="AA696">
        <f t="shared" si="20"/>
        <v>481</v>
      </c>
      <c r="AB696" s="286">
        <v>45255</v>
      </c>
      <c r="AC696" s="4">
        <v>0</v>
      </c>
      <c r="AD696" s="127">
        <f t="shared" si="21"/>
        <v>481</v>
      </c>
    </row>
    <row r="697" spans="27:30" x14ac:dyDescent="0.25">
      <c r="AA697">
        <f t="shared" si="20"/>
        <v>481</v>
      </c>
      <c r="AB697" s="286">
        <v>45256</v>
      </c>
      <c r="AC697" s="4">
        <v>0</v>
      </c>
      <c r="AD697" s="127">
        <f t="shared" si="21"/>
        <v>481</v>
      </c>
    </row>
    <row r="698" spans="27:30" x14ac:dyDescent="0.25">
      <c r="AA698">
        <f t="shared" si="20"/>
        <v>482</v>
      </c>
      <c r="AB698" s="286">
        <v>45257</v>
      </c>
      <c r="AC698" s="4">
        <v>1</v>
      </c>
      <c r="AD698" s="127">
        <f t="shared" si="21"/>
        <v>482</v>
      </c>
    </row>
    <row r="699" spans="27:30" x14ac:dyDescent="0.25">
      <c r="AA699">
        <f t="shared" si="20"/>
        <v>483</v>
      </c>
      <c r="AB699" s="286">
        <v>45258</v>
      </c>
      <c r="AC699" s="4">
        <v>1</v>
      </c>
      <c r="AD699" s="127">
        <f t="shared" si="21"/>
        <v>483</v>
      </c>
    </row>
    <row r="700" spans="27:30" x14ac:dyDescent="0.25">
      <c r="AA700">
        <f t="shared" si="20"/>
        <v>484</v>
      </c>
      <c r="AB700" s="286">
        <v>45259</v>
      </c>
      <c r="AC700" s="4">
        <v>1</v>
      </c>
      <c r="AD700" s="127">
        <f t="shared" si="21"/>
        <v>484</v>
      </c>
    </row>
    <row r="701" spans="27:30" x14ac:dyDescent="0.25">
      <c r="AA701">
        <f t="shared" si="20"/>
        <v>485</v>
      </c>
      <c r="AB701" s="286">
        <v>45260</v>
      </c>
      <c r="AC701" s="4">
        <v>1</v>
      </c>
      <c r="AD701" s="127">
        <f t="shared" si="21"/>
        <v>485</v>
      </c>
    </row>
    <row r="702" spans="27:30" x14ac:dyDescent="0.25">
      <c r="AA702">
        <f t="shared" si="20"/>
        <v>486</v>
      </c>
      <c r="AB702" s="286">
        <v>45261</v>
      </c>
      <c r="AC702" s="4">
        <v>1</v>
      </c>
      <c r="AD702" s="127">
        <f t="shared" si="21"/>
        <v>486</v>
      </c>
    </row>
    <row r="703" spans="27:30" x14ac:dyDescent="0.25">
      <c r="AA703">
        <f t="shared" si="20"/>
        <v>486</v>
      </c>
      <c r="AB703" s="286">
        <v>45262</v>
      </c>
      <c r="AC703" s="4">
        <v>0</v>
      </c>
      <c r="AD703" s="127">
        <f t="shared" si="21"/>
        <v>486</v>
      </c>
    </row>
    <row r="704" spans="27:30" x14ac:dyDescent="0.25">
      <c r="AA704">
        <f t="shared" si="20"/>
        <v>486</v>
      </c>
      <c r="AB704" s="286">
        <v>45263</v>
      </c>
      <c r="AC704" s="4">
        <v>0</v>
      </c>
      <c r="AD704" s="127">
        <f t="shared" si="21"/>
        <v>486</v>
      </c>
    </row>
    <row r="705" spans="27:30" x14ac:dyDescent="0.25">
      <c r="AA705">
        <f t="shared" si="20"/>
        <v>487</v>
      </c>
      <c r="AB705" s="286">
        <v>45264</v>
      </c>
      <c r="AC705" s="4">
        <v>1</v>
      </c>
      <c r="AD705" s="127">
        <f t="shared" si="21"/>
        <v>487</v>
      </c>
    </row>
    <row r="706" spans="27:30" x14ac:dyDescent="0.25">
      <c r="AA706">
        <f t="shared" si="20"/>
        <v>488</v>
      </c>
      <c r="AB706" s="286">
        <v>45265</v>
      </c>
      <c r="AC706" s="4">
        <v>1</v>
      </c>
      <c r="AD706" s="127">
        <f t="shared" si="21"/>
        <v>488</v>
      </c>
    </row>
    <row r="707" spans="27:30" x14ac:dyDescent="0.25">
      <c r="AA707">
        <f t="shared" si="20"/>
        <v>489</v>
      </c>
      <c r="AB707" s="286">
        <v>45266</v>
      </c>
      <c r="AC707" s="4">
        <v>1</v>
      </c>
      <c r="AD707" s="127">
        <f t="shared" si="21"/>
        <v>489</v>
      </c>
    </row>
    <row r="708" spans="27:30" x14ac:dyDescent="0.25">
      <c r="AA708">
        <f t="shared" ref="AA708:AA771" si="22">AA707+AC708</f>
        <v>490</v>
      </c>
      <c r="AB708" s="286">
        <v>45267</v>
      </c>
      <c r="AC708" s="4">
        <v>1</v>
      </c>
      <c r="AD708" s="127">
        <f t="shared" si="21"/>
        <v>490</v>
      </c>
    </row>
    <row r="709" spans="27:30" x14ac:dyDescent="0.25">
      <c r="AA709">
        <f t="shared" si="22"/>
        <v>491</v>
      </c>
      <c r="AB709" s="286">
        <v>45268</v>
      </c>
      <c r="AC709" s="4">
        <v>1</v>
      </c>
      <c r="AD709" s="127">
        <f t="shared" ref="AD709:AD772" si="23">AA708+AC709</f>
        <v>491</v>
      </c>
    </row>
    <row r="710" spans="27:30" x14ac:dyDescent="0.25">
      <c r="AA710">
        <f t="shared" si="22"/>
        <v>491</v>
      </c>
      <c r="AB710" s="286">
        <v>45269</v>
      </c>
      <c r="AC710" s="4">
        <v>0</v>
      </c>
      <c r="AD710" s="127">
        <f t="shared" si="23"/>
        <v>491</v>
      </c>
    </row>
    <row r="711" spans="27:30" x14ac:dyDescent="0.25">
      <c r="AA711">
        <f t="shared" si="22"/>
        <v>491</v>
      </c>
      <c r="AB711" s="286">
        <v>45270</v>
      </c>
      <c r="AC711" s="4">
        <v>0</v>
      </c>
      <c r="AD711" s="127">
        <f t="shared" si="23"/>
        <v>491</v>
      </c>
    </row>
    <row r="712" spans="27:30" x14ac:dyDescent="0.25">
      <c r="AA712">
        <f t="shared" si="22"/>
        <v>492</v>
      </c>
      <c r="AB712" s="286">
        <v>45271</v>
      </c>
      <c r="AC712" s="4">
        <v>1</v>
      </c>
      <c r="AD712" s="127">
        <f t="shared" si="23"/>
        <v>492</v>
      </c>
    </row>
    <row r="713" spans="27:30" x14ac:dyDescent="0.25">
      <c r="AA713">
        <f t="shared" si="22"/>
        <v>493</v>
      </c>
      <c r="AB713" s="286">
        <v>45272</v>
      </c>
      <c r="AC713" s="4">
        <v>1</v>
      </c>
      <c r="AD713" s="127">
        <f t="shared" si="23"/>
        <v>493</v>
      </c>
    </row>
    <row r="714" spans="27:30" x14ac:dyDescent="0.25">
      <c r="AA714">
        <f t="shared" si="22"/>
        <v>494</v>
      </c>
      <c r="AB714" s="286">
        <v>45273</v>
      </c>
      <c r="AC714" s="4">
        <v>1</v>
      </c>
      <c r="AD714" s="127">
        <f t="shared" si="23"/>
        <v>494</v>
      </c>
    </row>
    <row r="715" spans="27:30" x14ac:dyDescent="0.25">
      <c r="AA715">
        <f t="shared" si="22"/>
        <v>495</v>
      </c>
      <c r="AB715" s="286">
        <v>45274</v>
      </c>
      <c r="AC715" s="4">
        <v>1</v>
      </c>
      <c r="AD715" s="127">
        <f t="shared" si="23"/>
        <v>495</v>
      </c>
    </row>
    <row r="716" spans="27:30" x14ac:dyDescent="0.25">
      <c r="AA716">
        <f t="shared" si="22"/>
        <v>496</v>
      </c>
      <c r="AB716" s="286">
        <v>45275</v>
      </c>
      <c r="AC716" s="4">
        <v>1</v>
      </c>
      <c r="AD716" s="127">
        <f t="shared" si="23"/>
        <v>496</v>
      </c>
    </row>
    <row r="717" spans="27:30" x14ac:dyDescent="0.25">
      <c r="AA717">
        <f t="shared" si="22"/>
        <v>496</v>
      </c>
      <c r="AB717" s="286">
        <v>45276</v>
      </c>
      <c r="AC717" s="4">
        <v>0</v>
      </c>
      <c r="AD717" s="127">
        <f t="shared" si="23"/>
        <v>496</v>
      </c>
    </row>
    <row r="718" spans="27:30" x14ac:dyDescent="0.25">
      <c r="AA718">
        <f t="shared" si="22"/>
        <v>496</v>
      </c>
      <c r="AB718" s="286">
        <v>45277</v>
      </c>
      <c r="AC718" s="4">
        <v>0</v>
      </c>
      <c r="AD718" s="127">
        <f t="shared" si="23"/>
        <v>496</v>
      </c>
    </row>
    <row r="719" spans="27:30" x14ac:dyDescent="0.25">
      <c r="AA719">
        <f t="shared" si="22"/>
        <v>497</v>
      </c>
      <c r="AB719" s="286">
        <v>45278</v>
      </c>
      <c r="AC719" s="4">
        <v>1</v>
      </c>
      <c r="AD719" s="127">
        <f t="shared" si="23"/>
        <v>497</v>
      </c>
    </row>
    <row r="720" spans="27:30" x14ac:dyDescent="0.25">
      <c r="AA720">
        <f t="shared" si="22"/>
        <v>498</v>
      </c>
      <c r="AB720" s="286">
        <v>45279</v>
      </c>
      <c r="AC720" s="4">
        <v>1</v>
      </c>
      <c r="AD720" s="127">
        <f t="shared" si="23"/>
        <v>498</v>
      </c>
    </row>
    <row r="721" spans="27:30" x14ac:dyDescent="0.25">
      <c r="AA721">
        <f t="shared" si="22"/>
        <v>499</v>
      </c>
      <c r="AB721" s="286">
        <v>45280</v>
      </c>
      <c r="AC721" s="4">
        <v>1</v>
      </c>
      <c r="AD721" s="127">
        <f t="shared" si="23"/>
        <v>499</v>
      </c>
    </row>
    <row r="722" spans="27:30" x14ac:dyDescent="0.25">
      <c r="AA722">
        <f t="shared" si="22"/>
        <v>500</v>
      </c>
      <c r="AB722" s="286">
        <v>45281</v>
      </c>
      <c r="AC722" s="4">
        <v>1</v>
      </c>
      <c r="AD722" s="127">
        <f t="shared" si="23"/>
        <v>500</v>
      </c>
    </row>
    <row r="723" spans="27:30" x14ac:dyDescent="0.25">
      <c r="AA723">
        <f t="shared" si="22"/>
        <v>501</v>
      </c>
      <c r="AB723" s="286">
        <v>45282</v>
      </c>
      <c r="AC723" s="4">
        <v>1</v>
      </c>
      <c r="AD723" s="127">
        <f t="shared" si="23"/>
        <v>501</v>
      </c>
    </row>
    <row r="724" spans="27:30" x14ac:dyDescent="0.25">
      <c r="AA724">
        <f t="shared" si="22"/>
        <v>501</v>
      </c>
      <c r="AB724" s="286">
        <v>45283</v>
      </c>
      <c r="AC724" s="4">
        <v>0</v>
      </c>
      <c r="AD724" s="127">
        <f t="shared" si="23"/>
        <v>501</v>
      </c>
    </row>
    <row r="725" spans="27:30" x14ac:dyDescent="0.25">
      <c r="AA725">
        <f t="shared" si="22"/>
        <v>501</v>
      </c>
      <c r="AB725" s="286">
        <v>45284</v>
      </c>
      <c r="AC725" s="4">
        <v>0</v>
      </c>
      <c r="AD725" s="127">
        <f t="shared" si="23"/>
        <v>501</v>
      </c>
    </row>
    <row r="726" spans="27:30" x14ac:dyDescent="0.25">
      <c r="AA726">
        <f t="shared" si="22"/>
        <v>502</v>
      </c>
      <c r="AB726" s="286">
        <v>45285</v>
      </c>
      <c r="AC726" s="4">
        <v>1</v>
      </c>
      <c r="AD726" s="127">
        <f t="shared" si="23"/>
        <v>502</v>
      </c>
    </row>
    <row r="727" spans="27:30" x14ac:dyDescent="0.25">
      <c r="AA727">
        <f t="shared" si="22"/>
        <v>503</v>
      </c>
      <c r="AB727" s="286">
        <v>45286</v>
      </c>
      <c r="AC727" s="4">
        <v>1</v>
      </c>
      <c r="AD727" s="127">
        <f t="shared" si="23"/>
        <v>503</v>
      </c>
    </row>
    <row r="728" spans="27:30" x14ac:dyDescent="0.25">
      <c r="AA728">
        <f t="shared" si="22"/>
        <v>504</v>
      </c>
      <c r="AB728" s="286">
        <v>45287</v>
      </c>
      <c r="AC728" s="4">
        <v>1</v>
      </c>
      <c r="AD728" s="127">
        <f t="shared" si="23"/>
        <v>504</v>
      </c>
    </row>
    <row r="729" spans="27:30" x14ac:dyDescent="0.25">
      <c r="AA729">
        <f t="shared" si="22"/>
        <v>505</v>
      </c>
      <c r="AB729" s="286">
        <v>45288</v>
      </c>
      <c r="AC729" s="4">
        <v>1</v>
      </c>
      <c r="AD729" s="127">
        <f t="shared" si="23"/>
        <v>505</v>
      </c>
    </row>
    <row r="730" spans="27:30" x14ac:dyDescent="0.25">
      <c r="AA730">
        <f t="shared" si="22"/>
        <v>506</v>
      </c>
      <c r="AB730" s="286">
        <v>45289</v>
      </c>
      <c r="AC730" s="4">
        <v>1</v>
      </c>
      <c r="AD730" s="127">
        <f t="shared" si="23"/>
        <v>506</v>
      </c>
    </row>
    <row r="731" spans="27:30" x14ac:dyDescent="0.25">
      <c r="AA731">
        <f t="shared" si="22"/>
        <v>506</v>
      </c>
      <c r="AB731" s="286">
        <v>45290</v>
      </c>
      <c r="AC731" s="4">
        <v>0</v>
      </c>
      <c r="AD731" s="127">
        <f t="shared" si="23"/>
        <v>506</v>
      </c>
    </row>
    <row r="732" spans="27:30" x14ac:dyDescent="0.25">
      <c r="AA732">
        <f t="shared" si="22"/>
        <v>506</v>
      </c>
      <c r="AB732" s="286">
        <v>45291</v>
      </c>
      <c r="AC732" s="4">
        <v>0</v>
      </c>
      <c r="AD732" s="127">
        <f t="shared" si="23"/>
        <v>506</v>
      </c>
    </row>
    <row r="733" spans="27:30" x14ac:dyDescent="0.25">
      <c r="AA733">
        <f t="shared" si="22"/>
        <v>507</v>
      </c>
      <c r="AB733" s="286">
        <v>45292</v>
      </c>
      <c r="AC733" s="4">
        <v>1</v>
      </c>
      <c r="AD733" s="127">
        <f t="shared" si="23"/>
        <v>507</v>
      </c>
    </row>
    <row r="734" spans="27:30" x14ac:dyDescent="0.25">
      <c r="AA734">
        <f t="shared" si="22"/>
        <v>508</v>
      </c>
      <c r="AB734" s="286">
        <v>45293</v>
      </c>
      <c r="AC734" s="4">
        <v>1</v>
      </c>
      <c r="AD734" s="127">
        <f t="shared" si="23"/>
        <v>508</v>
      </c>
    </row>
    <row r="735" spans="27:30" x14ac:dyDescent="0.25">
      <c r="AA735">
        <f t="shared" si="22"/>
        <v>509</v>
      </c>
      <c r="AB735" s="286">
        <v>45294</v>
      </c>
      <c r="AC735" s="4">
        <v>1</v>
      </c>
      <c r="AD735" s="127">
        <f t="shared" si="23"/>
        <v>509</v>
      </c>
    </row>
    <row r="736" spans="27:30" x14ac:dyDescent="0.25">
      <c r="AA736">
        <f t="shared" si="22"/>
        <v>510</v>
      </c>
      <c r="AB736" s="286">
        <v>45295</v>
      </c>
      <c r="AC736" s="4">
        <v>1</v>
      </c>
      <c r="AD736" s="127">
        <f t="shared" si="23"/>
        <v>510</v>
      </c>
    </row>
    <row r="737" spans="27:30" x14ac:dyDescent="0.25">
      <c r="AA737">
        <f t="shared" si="22"/>
        <v>511</v>
      </c>
      <c r="AB737" s="286">
        <v>45296</v>
      </c>
      <c r="AC737" s="4">
        <v>1</v>
      </c>
      <c r="AD737" s="127">
        <f t="shared" si="23"/>
        <v>511</v>
      </c>
    </row>
    <row r="738" spans="27:30" x14ac:dyDescent="0.25">
      <c r="AA738">
        <f t="shared" si="22"/>
        <v>511</v>
      </c>
      <c r="AB738" s="286">
        <v>45297</v>
      </c>
      <c r="AC738" s="4">
        <v>0</v>
      </c>
      <c r="AD738" s="127">
        <f t="shared" si="23"/>
        <v>511</v>
      </c>
    </row>
    <row r="739" spans="27:30" x14ac:dyDescent="0.25">
      <c r="AA739">
        <f t="shared" si="22"/>
        <v>511</v>
      </c>
      <c r="AB739" s="286">
        <v>45298</v>
      </c>
      <c r="AC739" s="4">
        <v>0</v>
      </c>
      <c r="AD739" s="127">
        <f t="shared" si="23"/>
        <v>511</v>
      </c>
    </row>
    <row r="740" spans="27:30" x14ac:dyDescent="0.25">
      <c r="AA740">
        <f t="shared" si="22"/>
        <v>512</v>
      </c>
      <c r="AB740" s="286">
        <v>45299</v>
      </c>
      <c r="AC740" s="4">
        <v>1</v>
      </c>
      <c r="AD740" s="127">
        <f t="shared" si="23"/>
        <v>512</v>
      </c>
    </row>
    <row r="741" spans="27:30" x14ac:dyDescent="0.25">
      <c r="AA741">
        <f t="shared" si="22"/>
        <v>513</v>
      </c>
      <c r="AB741" s="286">
        <v>45300</v>
      </c>
      <c r="AC741" s="4">
        <v>1</v>
      </c>
      <c r="AD741" s="127">
        <f t="shared" si="23"/>
        <v>513</v>
      </c>
    </row>
    <row r="742" spans="27:30" x14ac:dyDescent="0.25">
      <c r="AA742">
        <f t="shared" si="22"/>
        <v>514</v>
      </c>
      <c r="AB742" s="286">
        <v>45301</v>
      </c>
      <c r="AC742" s="4">
        <v>1</v>
      </c>
      <c r="AD742" s="127">
        <f t="shared" si="23"/>
        <v>514</v>
      </c>
    </row>
    <row r="743" spans="27:30" x14ac:dyDescent="0.25">
      <c r="AA743">
        <f t="shared" si="22"/>
        <v>515</v>
      </c>
      <c r="AB743" s="286">
        <v>45302</v>
      </c>
      <c r="AC743" s="4">
        <v>1</v>
      </c>
      <c r="AD743" s="127">
        <f t="shared" si="23"/>
        <v>515</v>
      </c>
    </row>
    <row r="744" spans="27:30" x14ac:dyDescent="0.25">
      <c r="AA744">
        <f t="shared" si="22"/>
        <v>516</v>
      </c>
      <c r="AB744" s="286">
        <v>45303</v>
      </c>
      <c r="AC744" s="4">
        <v>1</v>
      </c>
      <c r="AD744" s="127">
        <f t="shared" si="23"/>
        <v>516</v>
      </c>
    </row>
    <row r="745" spans="27:30" x14ac:dyDescent="0.25">
      <c r="AA745">
        <f t="shared" si="22"/>
        <v>516</v>
      </c>
      <c r="AB745" s="286">
        <v>45304</v>
      </c>
      <c r="AC745" s="4">
        <v>0</v>
      </c>
      <c r="AD745" s="127">
        <f t="shared" si="23"/>
        <v>516</v>
      </c>
    </row>
    <row r="746" spans="27:30" x14ac:dyDescent="0.25">
      <c r="AA746">
        <f t="shared" si="22"/>
        <v>516</v>
      </c>
      <c r="AB746" s="286">
        <v>45305</v>
      </c>
      <c r="AC746" s="4">
        <v>0</v>
      </c>
      <c r="AD746" s="127">
        <f t="shared" si="23"/>
        <v>516</v>
      </c>
    </row>
    <row r="747" spans="27:30" x14ac:dyDescent="0.25">
      <c r="AA747">
        <f t="shared" si="22"/>
        <v>517</v>
      </c>
      <c r="AB747" s="286">
        <v>45306</v>
      </c>
      <c r="AC747" s="4">
        <v>1</v>
      </c>
      <c r="AD747" s="127">
        <f t="shared" si="23"/>
        <v>517</v>
      </c>
    </row>
    <row r="748" spans="27:30" x14ac:dyDescent="0.25">
      <c r="AA748">
        <f t="shared" si="22"/>
        <v>518</v>
      </c>
      <c r="AB748" s="286">
        <v>45307</v>
      </c>
      <c r="AC748" s="4">
        <v>1</v>
      </c>
      <c r="AD748" s="127">
        <f t="shared" si="23"/>
        <v>518</v>
      </c>
    </row>
    <row r="749" spans="27:30" x14ac:dyDescent="0.25">
      <c r="AA749">
        <f t="shared" si="22"/>
        <v>519</v>
      </c>
      <c r="AB749" s="286">
        <v>45308</v>
      </c>
      <c r="AC749" s="4">
        <v>1</v>
      </c>
      <c r="AD749" s="127">
        <f t="shared" si="23"/>
        <v>519</v>
      </c>
    </row>
    <row r="750" spans="27:30" x14ac:dyDescent="0.25">
      <c r="AA750">
        <f t="shared" si="22"/>
        <v>520</v>
      </c>
      <c r="AB750" s="286">
        <v>45309</v>
      </c>
      <c r="AC750" s="4">
        <v>1</v>
      </c>
      <c r="AD750" s="127">
        <f t="shared" si="23"/>
        <v>520</v>
      </c>
    </row>
    <row r="751" spans="27:30" x14ac:dyDescent="0.25">
      <c r="AA751">
        <f t="shared" si="22"/>
        <v>521</v>
      </c>
      <c r="AB751" s="286">
        <v>45310</v>
      </c>
      <c r="AC751" s="4">
        <v>1</v>
      </c>
      <c r="AD751" s="127">
        <f t="shared" si="23"/>
        <v>521</v>
      </c>
    </row>
    <row r="752" spans="27:30" x14ac:dyDescent="0.25">
      <c r="AA752">
        <f t="shared" si="22"/>
        <v>521</v>
      </c>
      <c r="AB752" s="286">
        <v>45311</v>
      </c>
      <c r="AC752" s="4">
        <v>0</v>
      </c>
      <c r="AD752" s="127">
        <f t="shared" si="23"/>
        <v>521</v>
      </c>
    </row>
    <row r="753" spans="27:30" x14ac:dyDescent="0.25">
      <c r="AA753">
        <f t="shared" si="22"/>
        <v>521</v>
      </c>
      <c r="AB753" s="286">
        <v>45312</v>
      </c>
      <c r="AC753" s="4">
        <v>0</v>
      </c>
      <c r="AD753" s="127">
        <f t="shared" si="23"/>
        <v>521</v>
      </c>
    </row>
    <row r="754" spans="27:30" x14ac:dyDescent="0.25">
      <c r="AA754">
        <f t="shared" si="22"/>
        <v>522</v>
      </c>
      <c r="AB754" s="286">
        <v>45313</v>
      </c>
      <c r="AC754" s="4">
        <v>1</v>
      </c>
      <c r="AD754" s="127">
        <f t="shared" si="23"/>
        <v>522</v>
      </c>
    </row>
    <row r="755" spans="27:30" x14ac:dyDescent="0.25">
      <c r="AA755">
        <f t="shared" si="22"/>
        <v>523</v>
      </c>
      <c r="AB755" s="286">
        <v>45314</v>
      </c>
      <c r="AC755" s="4">
        <v>1</v>
      </c>
      <c r="AD755" s="127">
        <f t="shared" si="23"/>
        <v>523</v>
      </c>
    </row>
    <row r="756" spans="27:30" x14ac:dyDescent="0.25">
      <c r="AA756">
        <f t="shared" si="22"/>
        <v>524</v>
      </c>
      <c r="AB756" s="286">
        <v>45315</v>
      </c>
      <c r="AC756" s="4">
        <v>1</v>
      </c>
      <c r="AD756" s="127">
        <f t="shared" si="23"/>
        <v>524</v>
      </c>
    </row>
    <row r="757" spans="27:30" x14ac:dyDescent="0.25">
      <c r="AA757">
        <f t="shared" si="22"/>
        <v>525</v>
      </c>
      <c r="AB757" s="286">
        <v>45316</v>
      </c>
      <c r="AC757" s="4">
        <v>1</v>
      </c>
      <c r="AD757" s="127">
        <f t="shared" si="23"/>
        <v>525</v>
      </c>
    </row>
    <row r="758" spans="27:30" x14ac:dyDescent="0.25">
      <c r="AA758">
        <f t="shared" si="22"/>
        <v>526</v>
      </c>
      <c r="AB758" s="286">
        <v>45317</v>
      </c>
      <c r="AC758" s="4">
        <v>1</v>
      </c>
      <c r="AD758" s="127">
        <f t="shared" si="23"/>
        <v>526</v>
      </c>
    </row>
    <row r="759" spans="27:30" x14ac:dyDescent="0.25">
      <c r="AA759">
        <f t="shared" si="22"/>
        <v>526</v>
      </c>
      <c r="AB759" s="286">
        <v>45318</v>
      </c>
      <c r="AC759" s="4">
        <v>0</v>
      </c>
      <c r="AD759" s="127">
        <f t="shared" si="23"/>
        <v>526</v>
      </c>
    </row>
    <row r="760" spans="27:30" x14ac:dyDescent="0.25">
      <c r="AA760">
        <f t="shared" si="22"/>
        <v>526</v>
      </c>
      <c r="AB760" s="286">
        <v>45319</v>
      </c>
      <c r="AC760" s="4">
        <v>0</v>
      </c>
      <c r="AD760" s="127">
        <f t="shared" si="23"/>
        <v>526</v>
      </c>
    </row>
    <row r="761" spans="27:30" x14ac:dyDescent="0.25">
      <c r="AA761">
        <f t="shared" si="22"/>
        <v>527</v>
      </c>
      <c r="AB761" s="286">
        <v>45320</v>
      </c>
      <c r="AC761" s="4">
        <v>1</v>
      </c>
      <c r="AD761" s="127">
        <f t="shared" si="23"/>
        <v>527</v>
      </c>
    </row>
    <row r="762" spans="27:30" x14ac:dyDescent="0.25">
      <c r="AA762">
        <f t="shared" si="22"/>
        <v>528</v>
      </c>
      <c r="AB762" s="286">
        <v>45321</v>
      </c>
      <c r="AC762" s="4">
        <v>1</v>
      </c>
      <c r="AD762" s="127">
        <f t="shared" si="23"/>
        <v>528</v>
      </c>
    </row>
    <row r="763" spans="27:30" x14ac:dyDescent="0.25">
      <c r="AA763">
        <f t="shared" si="22"/>
        <v>529</v>
      </c>
      <c r="AB763" s="286">
        <v>45322</v>
      </c>
      <c r="AC763" s="4">
        <v>1</v>
      </c>
      <c r="AD763" s="127">
        <f t="shared" si="23"/>
        <v>529</v>
      </c>
    </row>
    <row r="764" spans="27:30" x14ac:dyDescent="0.25">
      <c r="AA764">
        <f t="shared" si="22"/>
        <v>530</v>
      </c>
      <c r="AB764" s="286">
        <v>45323</v>
      </c>
      <c r="AC764" s="4">
        <v>1</v>
      </c>
      <c r="AD764" s="127">
        <f t="shared" si="23"/>
        <v>530</v>
      </c>
    </row>
    <row r="765" spans="27:30" x14ac:dyDescent="0.25">
      <c r="AA765">
        <f t="shared" si="22"/>
        <v>531</v>
      </c>
      <c r="AB765" s="286">
        <v>45324</v>
      </c>
      <c r="AC765" s="4">
        <v>1</v>
      </c>
      <c r="AD765" s="127">
        <f t="shared" si="23"/>
        <v>531</v>
      </c>
    </row>
    <row r="766" spans="27:30" x14ac:dyDescent="0.25">
      <c r="AA766">
        <f t="shared" si="22"/>
        <v>531</v>
      </c>
      <c r="AB766" s="286">
        <v>45325</v>
      </c>
      <c r="AC766" s="4">
        <v>0</v>
      </c>
      <c r="AD766" s="127">
        <f t="shared" si="23"/>
        <v>531</v>
      </c>
    </row>
    <row r="767" spans="27:30" x14ac:dyDescent="0.25">
      <c r="AA767">
        <f t="shared" si="22"/>
        <v>531</v>
      </c>
      <c r="AB767" s="286">
        <v>45326</v>
      </c>
      <c r="AC767" s="4">
        <v>0</v>
      </c>
      <c r="AD767" s="127">
        <f t="shared" si="23"/>
        <v>531</v>
      </c>
    </row>
    <row r="768" spans="27:30" x14ac:dyDescent="0.25">
      <c r="AA768">
        <f t="shared" si="22"/>
        <v>532</v>
      </c>
      <c r="AB768" s="286">
        <v>45327</v>
      </c>
      <c r="AC768" s="4">
        <v>1</v>
      </c>
      <c r="AD768" s="127">
        <f t="shared" si="23"/>
        <v>532</v>
      </c>
    </row>
    <row r="769" spans="27:30" x14ac:dyDescent="0.25">
      <c r="AA769">
        <f t="shared" si="22"/>
        <v>533</v>
      </c>
      <c r="AB769" s="286">
        <v>45328</v>
      </c>
      <c r="AC769" s="4">
        <v>1</v>
      </c>
      <c r="AD769" s="127">
        <f t="shared" si="23"/>
        <v>533</v>
      </c>
    </row>
    <row r="770" spans="27:30" x14ac:dyDescent="0.25">
      <c r="AA770">
        <f t="shared" si="22"/>
        <v>534</v>
      </c>
      <c r="AB770" s="286">
        <v>45329</v>
      </c>
      <c r="AC770" s="4">
        <v>1</v>
      </c>
      <c r="AD770" s="127">
        <f t="shared" si="23"/>
        <v>534</v>
      </c>
    </row>
    <row r="771" spans="27:30" x14ac:dyDescent="0.25">
      <c r="AA771">
        <f t="shared" si="22"/>
        <v>535</v>
      </c>
      <c r="AB771" s="286">
        <v>45330</v>
      </c>
      <c r="AC771" s="4">
        <v>1</v>
      </c>
      <c r="AD771" s="127">
        <f t="shared" si="23"/>
        <v>535</v>
      </c>
    </row>
    <row r="772" spans="27:30" x14ac:dyDescent="0.25">
      <c r="AA772">
        <f t="shared" ref="AA772:AA835" si="24">AA771+AC772</f>
        <v>536</v>
      </c>
      <c r="AB772" s="286">
        <v>45331</v>
      </c>
      <c r="AC772" s="4">
        <v>1</v>
      </c>
      <c r="AD772" s="127">
        <f t="shared" si="23"/>
        <v>536</v>
      </c>
    </row>
    <row r="773" spans="27:30" x14ac:dyDescent="0.25">
      <c r="AA773">
        <f t="shared" si="24"/>
        <v>536</v>
      </c>
      <c r="AB773" s="286">
        <v>45332</v>
      </c>
      <c r="AC773" s="4">
        <v>0</v>
      </c>
      <c r="AD773" s="127">
        <f t="shared" ref="AD773:AD836" si="25">AA772+AC773</f>
        <v>536</v>
      </c>
    </row>
    <row r="774" spans="27:30" x14ac:dyDescent="0.25">
      <c r="AA774">
        <f t="shared" si="24"/>
        <v>536</v>
      </c>
      <c r="AB774" s="286">
        <v>45333</v>
      </c>
      <c r="AC774" s="4">
        <v>0</v>
      </c>
      <c r="AD774" s="127">
        <f t="shared" si="25"/>
        <v>536</v>
      </c>
    </row>
    <row r="775" spans="27:30" x14ac:dyDescent="0.25">
      <c r="AA775">
        <f t="shared" si="24"/>
        <v>537</v>
      </c>
      <c r="AB775" s="286">
        <v>45334</v>
      </c>
      <c r="AC775" s="4">
        <v>1</v>
      </c>
      <c r="AD775" s="127">
        <f t="shared" si="25"/>
        <v>537</v>
      </c>
    </row>
    <row r="776" spans="27:30" x14ac:dyDescent="0.25">
      <c r="AA776">
        <f t="shared" si="24"/>
        <v>538</v>
      </c>
      <c r="AB776" s="286">
        <v>45335</v>
      </c>
      <c r="AC776" s="4">
        <v>1</v>
      </c>
      <c r="AD776" s="127">
        <f t="shared" si="25"/>
        <v>538</v>
      </c>
    </row>
    <row r="777" spans="27:30" x14ac:dyDescent="0.25">
      <c r="AA777">
        <f t="shared" si="24"/>
        <v>539</v>
      </c>
      <c r="AB777" s="286">
        <v>45336</v>
      </c>
      <c r="AC777" s="4">
        <v>1</v>
      </c>
      <c r="AD777" s="127">
        <f t="shared" si="25"/>
        <v>539</v>
      </c>
    </row>
    <row r="778" spans="27:30" x14ac:dyDescent="0.25">
      <c r="AA778">
        <f t="shared" si="24"/>
        <v>540</v>
      </c>
      <c r="AB778" s="286">
        <v>45337</v>
      </c>
      <c r="AC778" s="4">
        <v>1</v>
      </c>
      <c r="AD778" s="127">
        <f t="shared" si="25"/>
        <v>540</v>
      </c>
    </row>
    <row r="779" spans="27:30" x14ac:dyDescent="0.25">
      <c r="AA779">
        <f t="shared" si="24"/>
        <v>541</v>
      </c>
      <c r="AB779" s="286">
        <v>45338</v>
      </c>
      <c r="AC779" s="4">
        <v>1</v>
      </c>
      <c r="AD779" s="127">
        <f t="shared" si="25"/>
        <v>541</v>
      </c>
    </row>
    <row r="780" spans="27:30" x14ac:dyDescent="0.25">
      <c r="AA780">
        <f t="shared" si="24"/>
        <v>541</v>
      </c>
      <c r="AB780" s="286">
        <v>45339</v>
      </c>
      <c r="AC780" s="4">
        <v>0</v>
      </c>
      <c r="AD780" s="127">
        <f t="shared" si="25"/>
        <v>541</v>
      </c>
    </row>
    <row r="781" spans="27:30" x14ac:dyDescent="0.25">
      <c r="AA781">
        <f t="shared" si="24"/>
        <v>541</v>
      </c>
      <c r="AB781" s="286">
        <v>45340</v>
      </c>
      <c r="AC781" s="4">
        <v>0</v>
      </c>
      <c r="AD781" s="127">
        <f t="shared" si="25"/>
        <v>541</v>
      </c>
    </row>
    <row r="782" spans="27:30" x14ac:dyDescent="0.25">
      <c r="AA782">
        <f t="shared" si="24"/>
        <v>542</v>
      </c>
      <c r="AB782" s="286">
        <v>45341</v>
      </c>
      <c r="AC782" s="4">
        <v>1</v>
      </c>
      <c r="AD782" s="127">
        <f t="shared" si="25"/>
        <v>542</v>
      </c>
    </row>
    <row r="783" spans="27:30" x14ac:dyDescent="0.25">
      <c r="AA783">
        <f t="shared" si="24"/>
        <v>543</v>
      </c>
      <c r="AB783" s="286">
        <v>45342</v>
      </c>
      <c r="AC783" s="4">
        <v>1</v>
      </c>
      <c r="AD783" s="127">
        <f t="shared" si="25"/>
        <v>543</v>
      </c>
    </row>
    <row r="784" spans="27:30" x14ac:dyDescent="0.25">
      <c r="AA784">
        <f t="shared" si="24"/>
        <v>544</v>
      </c>
      <c r="AB784" s="286">
        <v>45343</v>
      </c>
      <c r="AC784" s="4">
        <v>1</v>
      </c>
      <c r="AD784" s="127">
        <f t="shared" si="25"/>
        <v>544</v>
      </c>
    </row>
    <row r="785" spans="27:30" x14ac:dyDescent="0.25">
      <c r="AA785">
        <f t="shared" si="24"/>
        <v>545</v>
      </c>
      <c r="AB785" s="286">
        <v>45344</v>
      </c>
      <c r="AC785" s="4">
        <v>1</v>
      </c>
      <c r="AD785" s="127">
        <f t="shared" si="25"/>
        <v>545</v>
      </c>
    </row>
    <row r="786" spans="27:30" x14ac:dyDescent="0.25">
      <c r="AA786">
        <f t="shared" si="24"/>
        <v>546</v>
      </c>
      <c r="AB786" s="286">
        <v>45345</v>
      </c>
      <c r="AC786" s="4">
        <v>1</v>
      </c>
      <c r="AD786" s="127">
        <f t="shared" si="25"/>
        <v>546</v>
      </c>
    </row>
    <row r="787" spans="27:30" x14ac:dyDescent="0.25">
      <c r="AA787">
        <f t="shared" si="24"/>
        <v>546</v>
      </c>
      <c r="AB787" s="286">
        <v>45346</v>
      </c>
      <c r="AC787" s="4">
        <v>0</v>
      </c>
      <c r="AD787" s="127">
        <f t="shared" si="25"/>
        <v>546</v>
      </c>
    </row>
    <row r="788" spans="27:30" x14ac:dyDescent="0.25">
      <c r="AA788">
        <f t="shared" si="24"/>
        <v>546</v>
      </c>
      <c r="AB788" s="286">
        <v>45347</v>
      </c>
      <c r="AC788" s="4">
        <v>0</v>
      </c>
      <c r="AD788" s="127">
        <f t="shared" si="25"/>
        <v>546</v>
      </c>
    </row>
    <row r="789" spans="27:30" x14ac:dyDescent="0.25">
      <c r="AA789">
        <f t="shared" si="24"/>
        <v>547</v>
      </c>
      <c r="AB789" s="286">
        <v>45348</v>
      </c>
      <c r="AC789" s="4">
        <v>1</v>
      </c>
      <c r="AD789" s="127">
        <f t="shared" si="25"/>
        <v>547</v>
      </c>
    </row>
    <row r="790" spans="27:30" x14ac:dyDescent="0.25">
      <c r="AA790">
        <f t="shared" si="24"/>
        <v>548</v>
      </c>
      <c r="AB790" s="286">
        <v>45349</v>
      </c>
      <c r="AC790" s="4">
        <v>1</v>
      </c>
      <c r="AD790" s="127">
        <f t="shared" si="25"/>
        <v>548</v>
      </c>
    </row>
    <row r="791" spans="27:30" x14ac:dyDescent="0.25">
      <c r="AA791">
        <f t="shared" si="24"/>
        <v>549</v>
      </c>
      <c r="AB791" s="286">
        <v>45350</v>
      </c>
      <c r="AC791" s="4">
        <v>1</v>
      </c>
      <c r="AD791" s="127">
        <f t="shared" si="25"/>
        <v>549</v>
      </c>
    </row>
    <row r="792" spans="27:30" x14ac:dyDescent="0.25">
      <c r="AA792">
        <f t="shared" si="24"/>
        <v>550</v>
      </c>
      <c r="AB792" s="286">
        <v>45351</v>
      </c>
      <c r="AC792" s="4">
        <v>1</v>
      </c>
      <c r="AD792" s="127">
        <f t="shared" si="25"/>
        <v>550</v>
      </c>
    </row>
    <row r="793" spans="27:30" x14ac:dyDescent="0.25">
      <c r="AA793">
        <f t="shared" si="24"/>
        <v>551</v>
      </c>
      <c r="AB793" s="286">
        <v>45352</v>
      </c>
      <c r="AC793" s="4">
        <v>1</v>
      </c>
      <c r="AD793" s="127">
        <f t="shared" si="25"/>
        <v>551</v>
      </c>
    </row>
    <row r="794" spans="27:30" x14ac:dyDescent="0.25">
      <c r="AA794">
        <f t="shared" si="24"/>
        <v>551</v>
      </c>
      <c r="AB794" s="286">
        <v>45353</v>
      </c>
      <c r="AC794" s="4">
        <v>0</v>
      </c>
      <c r="AD794" s="127">
        <f t="shared" si="25"/>
        <v>551</v>
      </c>
    </row>
    <row r="795" spans="27:30" x14ac:dyDescent="0.25">
      <c r="AA795">
        <f t="shared" si="24"/>
        <v>551</v>
      </c>
      <c r="AB795" s="286">
        <v>45354</v>
      </c>
      <c r="AC795" s="4">
        <v>0</v>
      </c>
      <c r="AD795" s="127">
        <f t="shared" si="25"/>
        <v>551</v>
      </c>
    </row>
    <row r="796" spans="27:30" x14ac:dyDescent="0.25">
      <c r="AA796">
        <f t="shared" si="24"/>
        <v>552</v>
      </c>
      <c r="AB796" s="286">
        <v>45355</v>
      </c>
      <c r="AC796" s="4">
        <v>1</v>
      </c>
      <c r="AD796" s="127">
        <f t="shared" si="25"/>
        <v>552</v>
      </c>
    </row>
    <row r="797" spans="27:30" x14ac:dyDescent="0.25">
      <c r="AA797">
        <f t="shared" si="24"/>
        <v>553</v>
      </c>
      <c r="AB797" s="286">
        <v>45356</v>
      </c>
      <c r="AC797" s="4">
        <v>1</v>
      </c>
      <c r="AD797" s="127">
        <f t="shared" si="25"/>
        <v>553</v>
      </c>
    </row>
    <row r="798" spans="27:30" x14ac:dyDescent="0.25">
      <c r="AA798">
        <f t="shared" si="24"/>
        <v>554</v>
      </c>
      <c r="AB798" s="286">
        <v>45357</v>
      </c>
      <c r="AC798" s="4">
        <v>1</v>
      </c>
      <c r="AD798" s="127">
        <f t="shared" si="25"/>
        <v>554</v>
      </c>
    </row>
    <row r="799" spans="27:30" x14ac:dyDescent="0.25">
      <c r="AA799">
        <f t="shared" si="24"/>
        <v>555</v>
      </c>
      <c r="AB799" s="286">
        <v>45358</v>
      </c>
      <c r="AC799" s="4">
        <v>1</v>
      </c>
      <c r="AD799" s="127">
        <f t="shared" si="25"/>
        <v>555</v>
      </c>
    </row>
    <row r="800" spans="27:30" x14ac:dyDescent="0.25">
      <c r="AA800">
        <f t="shared" si="24"/>
        <v>556</v>
      </c>
      <c r="AB800" s="286">
        <v>45359</v>
      </c>
      <c r="AC800" s="4">
        <v>1</v>
      </c>
      <c r="AD800" s="127">
        <f t="shared" si="25"/>
        <v>556</v>
      </c>
    </row>
    <row r="801" spans="27:30" x14ac:dyDescent="0.25">
      <c r="AA801">
        <f t="shared" si="24"/>
        <v>556</v>
      </c>
      <c r="AB801" s="286">
        <v>45360</v>
      </c>
      <c r="AC801" s="4">
        <v>0</v>
      </c>
      <c r="AD801" s="127">
        <f t="shared" si="25"/>
        <v>556</v>
      </c>
    </row>
    <row r="802" spans="27:30" x14ac:dyDescent="0.25">
      <c r="AA802">
        <f t="shared" si="24"/>
        <v>556</v>
      </c>
      <c r="AB802" s="286">
        <v>45361</v>
      </c>
      <c r="AC802" s="4">
        <v>0</v>
      </c>
      <c r="AD802" s="127">
        <f t="shared" si="25"/>
        <v>556</v>
      </c>
    </row>
    <row r="803" spans="27:30" x14ac:dyDescent="0.25">
      <c r="AA803">
        <f t="shared" si="24"/>
        <v>557</v>
      </c>
      <c r="AB803" s="286">
        <v>45362</v>
      </c>
      <c r="AC803" s="4">
        <v>1</v>
      </c>
      <c r="AD803" s="127">
        <f t="shared" si="25"/>
        <v>557</v>
      </c>
    </row>
    <row r="804" spans="27:30" x14ac:dyDescent="0.25">
      <c r="AA804">
        <f t="shared" si="24"/>
        <v>558</v>
      </c>
      <c r="AB804" s="286">
        <v>45363</v>
      </c>
      <c r="AC804" s="4">
        <v>1</v>
      </c>
      <c r="AD804" s="127">
        <f t="shared" si="25"/>
        <v>558</v>
      </c>
    </row>
    <row r="805" spans="27:30" x14ac:dyDescent="0.25">
      <c r="AA805">
        <f t="shared" si="24"/>
        <v>559</v>
      </c>
      <c r="AB805" s="286">
        <v>45364</v>
      </c>
      <c r="AC805" s="4">
        <v>1</v>
      </c>
      <c r="AD805" s="127">
        <f t="shared" si="25"/>
        <v>559</v>
      </c>
    </row>
    <row r="806" spans="27:30" x14ac:dyDescent="0.25">
      <c r="AA806">
        <f t="shared" si="24"/>
        <v>560</v>
      </c>
      <c r="AB806" s="286">
        <v>45365</v>
      </c>
      <c r="AC806" s="4">
        <v>1</v>
      </c>
      <c r="AD806" s="127">
        <f t="shared" si="25"/>
        <v>560</v>
      </c>
    </row>
    <row r="807" spans="27:30" x14ac:dyDescent="0.25">
      <c r="AA807">
        <f t="shared" si="24"/>
        <v>561</v>
      </c>
      <c r="AB807" s="286">
        <v>45366</v>
      </c>
      <c r="AC807" s="4">
        <v>1</v>
      </c>
      <c r="AD807" s="127">
        <f t="shared" si="25"/>
        <v>561</v>
      </c>
    </row>
    <row r="808" spans="27:30" x14ac:dyDescent="0.25">
      <c r="AA808">
        <f t="shared" si="24"/>
        <v>561</v>
      </c>
      <c r="AB808" s="286">
        <v>45367</v>
      </c>
      <c r="AC808" s="4">
        <v>0</v>
      </c>
      <c r="AD808" s="127">
        <f t="shared" si="25"/>
        <v>561</v>
      </c>
    </row>
    <row r="809" spans="27:30" x14ac:dyDescent="0.25">
      <c r="AA809">
        <f t="shared" si="24"/>
        <v>561</v>
      </c>
      <c r="AB809" s="286">
        <v>45368</v>
      </c>
      <c r="AC809" s="4">
        <v>0</v>
      </c>
      <c r="AD809" s="127">
        <f t="shared" si="25"/>
        <v>561</v>
      </c>
    </row>
    <row r="810" spans="27:30" x14ac:dyDescent="0.25">
      <c r="AA810">
        <f t="shared" si="24"/>
        <v>562</v>
      </c>
      <c r="AB810" s="286">
        <v>45369</v>
      </c>
      <c r="AC810" s="4">
        <v>1</v>
      </c>
      <c r="AD810" s="127">
        <f t="shared" si="25"/>
        <v>562</v>
      </c>
    </row>
    <row r="811" spans="27:30" x14ac:dyDescent="0.25">
      <c r="AA811">
        <f t="shared" si="24"/>
        <v>563</v>
      </c>
      <c r="AB811" s="286">
        <v>45370</v>
      </c>
      <c r="AC811" s="4">
        <v>1</v>
      </c>
      <c r="AD811" s="127">
        <f t="shared" si="25"/>
        <v>563</v>
      </c>
    </row>
    <row r="812" spans="27:30" x14ac:dyDescent="0.25">
      <c r="AA812">
        <f t="shared" si="24"/>
        <v>564</v>
      </c>
      <c r="AB812" s="286">
        <v>45371</v>
      </c>
      <c r="AC812" s="4">
        <v>1</v>
      </c>
      <c r="AD812" s="127">
        <f t="shared" si="25"/>
        <v>564</v>
      </c>
    </row>
    <row r="813" spans="27:30" x14ac:dyDescent="0.25">
      <c r="AA813">
        <f t="shared" si="24"/>
        <v>565</v>
      </c>
      <c r="AB813" s="286">
        <v>45372</v>
      </c>
      <c r="AC813" s="4">
        <v>1</v>
      </c>
      <c r="AD813" s="127">
        <f t="shared" si="25"/>
        <v>565</v>
      </c>
    </row>
    <row r="814" spans="27:30" x14ac:dyDescent="0.25">
      <c r="AA814">
        <f t="shared" si="24"/>
        <v>566</v>
      </c>
      <c r="AB814" s="286">
        <v>45373</v>
      </c>
      <c r="AC814" s="4">
        <v>1</v>
      </c>
      <c r="AD814" s="127">
        <f t="shared" si="25"/>
        <v>566</v>
      </c>
    </row>
    <row r="815" spans="27:30" x14ac:dyDescent="0.25">
      <c r="AA815">
        <f t="shared" si="24"/>
        <v>566</v>
      </c>
      <c r="AB815" s="286">
        <v>45374</v>
      </c>
      <c r="AC815" s="4">
        <v>0</v>
      </c>
      <c r="AD815" s="127">
        <f t="shared" si="25"/>
        <v>566</v>
      </c>
    </row>
    <row r="816" spans="27:30" x14ac:dyDescent="0.25">
      <c r="AA816">
        <f t="shared" si="24"/>
        <v>566</v>
      </c>
      <c r="AB816" s="286">
        <v>45375</v>
      </c>
      <c r="AC816" s="4">
        <v>0</v>
      </c>
      <c r="AD816" s="127">
        <f t="shared" si="25"/>
        <v>566</v>
      </c>
    </row>
    <row r="817" spans="27:30" x14ac:dyDescent="0.25">
      <c r="AA817">
        <f t="shared" si="24"/>
        <v>567</v>
      </c>
      <c r="AB817" s="286">
        <v>45376</v>
      </c>
      <c r="AC817" s="4">
        <v>1</v>
      </c>
      <c r="AD817" s="127">
        <f t="shared" si="25"/>
        <v>567</v>
      </c>
    </row>
    <row r="818" spans="27:30" x14ac:dyDescent="0.25">
      <c r="AA818">
        <f t="shared" si="24"/>
        <v>568</v>
      </c>
      <c r="AB818" s="286">
        <v>45377</v>
      </c>
      <c r="AC818" s="4">
        <v>1</v>
      </c>
      <c r="AD818" s="127">
        <f t="shared" si="25"/>
        <v>568</v>
      </c>
    </row>
    <row r="819" spans="27:30" x14ac:dyDescent="0.25">
      <c r="AA819">
        <f t="shared" si="24"/>
        <v>569</v>
      </c>
      <c r="AB819" s="286">
        <v>45378</v>
      </c>
      <c r="AC819" s="4">
        <v>1</v>
      </c>
      <c r="AD819" s="127">
        <f t="shared" si="25"/>
        <v>569</v>
      </c>
    </row>
    <row r="820" spans="27:30" x14ac:dyDescent="0.25">
      <c r="AA820">
        <f t="shared" si="24"/>
        <v>570</v>
      </c>
      <c r="AB820" s="286">
        <v>45379</v>
      </c>
      <c r="AC820" s="4">
        <v>1</v>
      </c>
      <c r="AD820" s="127">
        <f t="shared" si="25"/>
        <v>570</v>
      </c>
    </row>
    <row r="821" spans="27:30" x14ac:dyDescent="0.25">
      <c r="AA821">
        <f t="shared" si="24"/>
        <v>571</v>
      </c>
      <c r="AB821" s="286">
        <v>45380</v>
      </c>
      <c r="AC821" s="4">
        <v>1</v>
      </c>
      <c r="AD821" s="127">
        <f t="shared" si="25"/>
        <v>571</v>
      </c>
    </row>
    <row r="822" spans="27:30" x14ac:dyDescent="0.25">
      <c r="AA822">
        <f t="shared" si="24"/>
        <v>571</v>
      </c>
      <c r="AB822" s="286">
        <v>45381</v>
      </c>
      <c r="AC822" s="4">
        <v>0</v>
      </c>
      <c r="AD822" s="127">
        <f t="shared" si="25"/>
        <v>571</v>
      </c>
    </row>
    <row r="823" spans="27:30" x14ac:dyDescent="0.25">
      <c r="AA823">
        <f t="shared" si="24"/>
        <v>571</v>
      </c>
      <c r="AB823" s="286">
        <v>45382</v>
      </c>
      <c r="AC823" s="4">
        <v>0</v>
      </c>
      <c r="AD823" s="127">
        <f t="shared" si="25"/>
        <v>571</v>
      </c>
    </row>
    <row r="824" spans="27:30" x14ac:dyDescent="0.25">
      <c r="AA824">
        <f t="shared" si="24"/>
        <v>572</v>
      </c>
      <c r="AB824" s="286">
        <v>45383</v>
      </c>
      <c r="AC824" s="4">
        <v>1</v>
      </c>
      <c r="AD824" s="127">
        <f t="shared" si="25"/>
        <v>572</v>
      </c>
    </row>
    <row r="825" spans="27:30" x14ac:dyDescent="0.25">
      <c r="AA825">
        <f t="shared" si="24"/>
        <v>573</v>
      </c>
      <c r="AB825" s="286">
        <v>45384</v>
      </c>
      <c r="AC825" s="4">
        <v>1</v>
      </c>
      <c r="AD825" s="127">
        <f t="shared" si="25"/>
        <v>573</v>
      </c>
    </row>
    <row r="826" spans="27:30" x14ac:dyDescent="0.25">
      <c r="AA826">
        <f t="shared" si="24"/>
        <v>574</v>
      </c>
      <c r="AB826" s="286">
        <v>45385</v>
      </c>
      <c r="AC826" s="4">
        <v>1</v>
      </c>
      <c r="AD826" s="127">
        <f t="shared" si="25"/>
        <v>574</v>
      </c>
    </row>
    <row r="827" spans="27:30" x14ac:dyDescent="0.25">
      <c r="AA827">
        <f t="shared" si="24"/>
        <v>575</v>
      </c>
      <c r="AB827" s="286">
        <v>45386</v>
      </c>
      <c r="AC827" s="4">
        <v>1</v>
      </c>
      <c r="AD827" s="127">
        <f t="shared" si="25"/>
        <v>575</v>
      </c>
    </row>
    <row r="828" spans="27:30" x14ac:dyDescent="0.25">
      <c r="AA828">
        <f t="shared" si="24"/>
        <v>576</v>
      </c>
      <c r="AB828" s="286">
        <v>45387</v>
      </c>
      <c r="AC828" s="4">
        <v>1</v>
      </c>
      <c r="AD828" s="127">
        <f t="shared" si="25"/>
        <v>576</v>
      </c>
    </row>
    <row r="829" spans="27:30" x14ac:dyDescent="0.25">
      <c r="AA829">
        <f t="shared" si="24"/>
        <v>576</v>
      </c>
      <c r="AB829" s="286">
        <v>45388</v>
      </c>
      <c r="AC829" s="4">
        <v>0</v>
      </c>
      <c r="AD829" s="127">
        <f t="shared" si="25"/>
        <v>576</v>
      </c>
    </row>
    <row r="830" spans="27:30" x14ac:dyDescent="0.25">
      <c r="AA830">
        <f t="shared" si="24"/>
        <v>576</v>
      </c>
      <c r="AB830" s="286">
        <v>45389</v>
      </c>
      <c r="AC830" s="4">
        <v>0</v>
      </c>
      <c r="AD830" s="127">
        <f t="shared" si="25"/>
        <v>576</v>
      </c>
    </row>
    <row r="831" spans="27:30" x14ac:dyDescent="0.25">
      <c r="AA831">
        <f t="shared" si="24"/>
        <v>577</v>
      </c>
      <c r="AB831" s="286">
        <v>45390</v>
      </c>
      <c r="AC831" s="4">
        <v>1</v>
      </c>
      <c r="AD831" s="127">
        <f t="shared" si="25"/>
        <v>577</v>
      </c>
    </row>
    <row r="832" spans="27:30" x14ac:dyDescent="0.25">
      <c r="AA832">
        <f t="shared" si="24"/>
        <v>578</v>
      </c>
      <c r="AB832" s="286">
        <v>45391</v>
      </c>
      <c r="AC832" s="4">
        <v>1</v>
      </c>
      <c r="AD832" s="127">
        <f t="shared" si="25"/>
        <v>578</v>
      </c>
    </row>
    <row r="833" spans="27:30" x14ac:dyDescent="0.25">
      <c r="AA833">
        <f t="shared" si="24"/>
        <v>579</v>
      </c>
      <c r="AB833" s="286">
        <v>45392</v>
      </c>
      <c r="AC833" s="4">
        <v>1</v>
      </c>
      <c r="AD833" s="127">
        <f t="shared" si="25"/>
        <v>579</v>
      </c>
    </row>
    <row r="834" spans="27:30" x14ac:dyDescent="0.25">
      <c r="AA834">
        <f t="shared" si="24"/>
        <v>580</v>
      </c>
      <c r="AB834" s="286">
        <v>45393</v>
      </c>
      <c r="AC834" s="4">
        <v>1</v>
      </c>
      <c r="AD834" s="127">
        <f t="shared" si="25"/>
        <v>580</v>
      </c>
    </row>
    <row r="835" spans="27:30" x14ac:dyDescent="0.25">
      <c r="AA835">
        <f t="shared" si="24"/>
        <v>581</v>
      </c>
      <c r="AB835" s="286">
        <v>45394</v>
      </c>
      <c r="AC835" s="4">
        <v>1</v>
      </c>
      <c r="AD835" s="127">
        <f t="shared" si="25"/>
        <v>581</v>
      </c>
    </row>
    <row r="836" spans="27:30" x14ac:dyDescent="0.25">
      <c r="AA836">
        <f t="shared" ref="AA836:AA899" si="26">AA835+AC836</f>
        <v>581</v>
      </c>
      <c r="AB836" s="286">
        <v>45395</v>
      </c>
      <c r="AC836" s="4">
        <v>0</v>
      </c>
      <c r="AD836" s="127">
        <f t="shared" si="25"/>
        <v>581</v>
      </c>
    </row>
    <row r="837" spans="27:30" x14ac:dyDescent="0.25">
      <c r="AA837">
        <f t="shared" si="26"/>
        <v>581</v>
      </c>
      <c r="AB837" s="286">
        <v>45396</v>
      </c>
      <c r="AC837" s="4">
        <v>0</v>
      </c>
      <c r="AD837" s="127">
        <f t="shared" ref="AD837:AD900" si="27">AA836+AC837</f>
        <v>581</v>
      </c>
    </row>
    <row r="838" spans="27:30" x14ac:dyDescent="0.25">
      <c r="AA838">
        <f t="shared" si="26"/>
        <v>582</v>
      </c>
      <c r="AB838" s="286">
        <v>45397</v>
      </c>
      <c r="AC838" s="4">
        <v>1</v>
      </c>
      <c r="AD838" s="127">
        <f t="shared" si="27"/>
        <v>582</v>
      </c>
    </row>
    <row r="839" spans="27:30" x14ac:dyDescent="0.25">
      <c r="AA839">
        <f t="shared" si="26"/>
        <v>583</v>
      </c>
      <c r="AB839" s="286">
        <v>45398</v>
      </c>
      <c r="AC839" s="4">
        <v>1</v>
      </c>
      <c r="AD839" s="127">
        <f t="shared" si="27"/>
        <v>583</v>
      </c>
    </row>
    <row r="840" spans="27:30" x14ac:dyDescent="0.25">
      <c r="AA840">
        <f t="shared" si="26"/>
        <v>584</v>
      </c>
      <c r="AB840" s="286">
        <v>45399</v>
      </c>
      <c r="AC840" s="4">
        <v>1</v>
      </c>
      <c r="AD840" s="127">
        <f t="shared" si="27"/>
        <v>584</v>
      </c>
    </row>
    <row r="841" spans="27:30" x14ac:dyDescent="0.25">
      <c r="AA841">
        <f t="shared" si="26"/>
        <v>585</v>
      </c>
      <c r="AB841" s="286">
        <v>45400</v>
      </c>
      <c r="AC841" s="4">
        <v>1</v>
      </c>
      <c r="AD841" s="127">
        <f t="shared" si="27"/>
        <v>585</v>
      </c>
    </row>
    <row r="842" spans="27:30" x14ac:dyDescent="0.25">
      <c r="AA842">
        <f t="shared" si="26"/>
        <v>586</v>
      </c>
      <c r="AB842" s="286">
        <v>45401</v>
      </c>
      <c r="AC842" s="4">
        <v>1</v>
      </c>
      <c r="AD842" s="127">
        <f t="shared" si="27"/>
        <v>586</v>
      </c>
    </row>
    <row r="843" spans="27:30" x14ac:dyDescent="0.25">
      <c r="AA843">
        <f t="shared" si="26"/>
        <v>586</v>
      </c>
      <c r="AB843" s="286">
        <v>45402</v>
      </c>
      <c r="AC843" s="4">
        <v>0</v>
      </c>
      <c r="AD843" s="127">
        <f t="shared" si="27"/>
        <v>586</v>
      </c>
    </row>
    <row r="844" spans="27:30" x14ac:dyDescent="0.25">
      <c r="AA844">
        <f t="shared" si="26"/>
        <v>586</v>
      </c>
      <c r="AB844" s="286">
        <v>45403</v>
      </c>
      <c r="AC844" s="4">
        <v>0</v>
      </c>
      <c r="AD844" s="127">
        <f t="shared" si="27"/>
        <v>586</v>
      </c>
    </row>
    <row r="845" spans="27:30" x14ac:dyDescent="0.25">
      <c r="AA845">
        <f t="shared" si="26"/>
        <v>587</v>
      </c>
      <c r="AB845" s="286">
        <v>45404</v>
      </c>
      <c r="AC845" s="4">
        <v>1</v>
      </c>
      <c r="AD845" s="127">
        <f t="shared" si="27"/>
        <v>587</v>
      </c>
    </row>
    <row r="846" spans="27:30" x14ac:dyDescent="0.25">
      <c r="AA846">
        <f t="shared" si="26"/>
        <v>588</v>
      </c>
      <c r="AB846" s="286">
        <v>45405</v>
      </c>
      <c r="AC846" s="4">
        <v>1</v>
      </c>
      <c r="AD846" s="127">
        <f t="shared" si="27"/>
        <v>588</v>
      </c>
    </row>
    <row r="847" spans="27:30" x14ac:dyDescent="0.25">
      <c r="AA847">
        <f t="shared" si="26"/>
        <v>589</v>
      </c>
      <c r="AB847" s="286">
        <v>45406</v>
      </c>
      <c r="AC847" s="4">
        <v>1</v>
      </c>
      <c r="AD847" s="127">
        <f t="shared" si="27"/>
        <v>589</v>
      </c>
    </row>
    <row r="848" spans="27:30" x14ac:dyDescent="0.25">
      <c r="AA848">
        <f t="shared" si="26"/>
        <v>590</v>
      </c>
      <c r="AB848" s="286">
        <v>45407</v>
      </c>
      <c r="AC848" s="4">
        <v>1</v>
      </c>
      <c r="AD848" s="127">
        <f t="shared" si="27"/>
        <v>590</v>
      </c>
    </row>
    <row r="849" spans="27:30" x14ac:dyDescent="0.25">
      <c r="AA849">
        <f t="shared" si="26"/>
        <v>591</v>
      </c>
      <c r="AB849" s="286">
        <v>45408</v>
      </c>
      <c r="AC849" s="4">
        <v>1</v>
      </c>
      <c r="AD849" s="127">
        <f t="shared" si="27"/>
        <v>591</v>
      </c>
    </row>
    <row r="850" spans="27:30" x14ac:dyDescent="0.25">
      <c r="AA850">
        <f t="shared" si="26"/>
        <v>591</v>
      </c>
      <c r="AB850" s="286">
        <v>45409</v>
      </c>
      <c r="AC850" s="4">
        <v>0</v>
      </c>
      <c r="AD850" s="127">
        <f t="shared" si="27"/>
        <v>591</v>
      </c>
    </row>
    <row r="851" spans="27:30" x14ac:dyDescent="0.25">
      <c r="AA851">
        <f t="shared" si="26"/>
        <v>591</v>
      </c>
      <c r="AB851" s="286">
        <v>45410</v>
      </c>
      <c r="AC851" s="4">
        <v>0</v>
      </c>
      <c r="AD851" s="127">
        <f t="shared" si="27"/>
        <v>591</v>
      </c>
    </row>
    <row r="852" spans="27:30" x14ac:dyDescent="0.25">
      <c r="AA852">
        <f t="shared" si="26"/>
        <v>592</v>
      </c>
      <c r="AB852" s="286">
        <v>45411</v>
      </c>
      <c r="AC852" s="4">
        <v>1</v>
      </c>
      <c r="AD852" s="127">
        <f t="shared" si="27"/>
        <v>592</v>
      </c>
    </row>
    <row r="853" spans="27:30" x14ac:dyDescent="0.25">
      <c r="AA853">
        <f t="shared" si="26"/>
        <v>593</v>
      </c>
      <c r="AB853" s="286">
        <v>45412</v>
      </c>
      <c r="AC853" s="4">
        <v>1</v>
      </c>
      <c r="AD853" s="127">
        <f t="shared" si="27"/>
        <v>593</v>
      </c>
    </row>
    <row r="854" spans="27:30" x14ac:dyDescent="0.25">
      <c r="AA854">
        <f t="shared" si="26"/>
        <v>594</v>
      </c>
      <c r="AB854" s="286">
        <v>45413</v>
      </c>
      <c r="AC854" s="4">
        <v>1</v>
      </c>
      <c r="AD854" s="127">
        <f t="shared" si="27"/>
        <v>594</v>
      </c>
    </row>
    <row r="855" spans="27:30" x14ac:dyDescent="0.25">
      <c r="AA855">
        <f t="shared" si="26"/>
        <v>595</v>
      </c>
      <c r="AB855" s="286">
        <v>45414</v>
      </c>
      <c r="AC855" s="4">
        <v>1</v>
      </c>
      <c r="AD855" s="127">
        <f t="shared" si="27"/>
        <v>595</v>
      </c>
    </row>
    <row r="856" spans="27:30" x14ac:dyDescent="0.25">
      <c r="AA856">
        <f t="shared" si="26"/>
        <v>596</v>
      </c>
      <c r="AB856" s="286">
        <v>45415</v>
      </c>
      <c r="AC856" s="4">
        <v>1</v>
      </c>
      <c r="AD856" s="127">
        <f t="shared" si="27"/>
        <v>596</v>
      </c>
    </row>
    <row r="857" spans="27:30" x14ac:dyDescent="0.25">
      <c r="AA857">
        <f t="shared" si="26"/>
        <v>596</v>
      </c>
      <c r="AB857" s="286">
        <v>45416</v>
      </c>
      <c r="AC857" s="4">
        <v>0</v>
      </c>
      <c r="AD857" s="127">
        <f t="shared" si="27"/>
        <v>596</v>
      </c>
    </row>
    <row r="858" spans="27:30" x14ac:dyDescent="0.25">
      <c r="AA858">
        <f t="shared" si="26"/>
        <v>596</v>
      </c>
      <c r="AB858" s="286">
        <v>45417</v>
      </c>
      <c r="AC858" s="4">
        <v>0</v>
      </c>
      <c r="AD858" s="127">
        <f t="shared" si="27"/>
        <v>596</v>
      </c>
    </row>
    <row r="859" spans="27:30" x14ac:dyDescent="0.25">
      <c r="AA859">
        <f t="shared" si="26"/>
        <v>597</v>
      </c>
      <c r="AB859" s="286">
        <v>45418</v>
      </c>
      <c r="AC859" s="4">
        <v>1</v>
      </c>
      <c r="AD859" s="127">
        <f t="shared" si="27"/>
        <v>597</v>
      </c>
    </row>
    <row r="860" spans="27:30" x14ac:dyDescent="0.25">
      <c r="AA860">
        <f t="shared" si="26"/>
        <v>598</v>
      </c>
      <c r="AB860" s="286">
        <v>45419</v>
      </c>
      <c r="AC860" s="4">
        <v>1</v>
      </c>
      <c r="AD860" s="127">
        <f t="shared" si="27"/>
        <v>598</v>
      </c>
    </row>
    <row r="861" spans="27:30" x14ac:dyDescent="0.25">
      <c r="AA861">
        <f t="shared" si="26"/>
        <v>599</v>
      </c>
      <c r="AB861" s="286">
        <v>45420</v>
      </c>
      <c r="AC861" s="4">
        <v>1</v>
      </c>
      <c r="AD861" s="127">
        <f t="shared" si="27"/>
        <v>599</v>
      </c>
    </row>
    <row r="862" spans="27:30" x14ac:dyDescent="0.25">
      <c r="AA862">
        <f t="shared" si="26"/>
        <v>600</v>
      </c>
      <c r="AB862" s="286">
        <v>45421</v>
      </c>
      <c r="AC862" s="4">
        <v>1</v>
      </c>
      <c r="AD862" s="127">
        <f t="shared" si="27"/>
        <v>600</v>
      </c>
    </row>
    <row r="863" spans="27:30" x14ac:dyDescent="0.25">
      <c r="AA863">
        <f t="shared" si="26"/>
        <v>601</v>
      </c>
      <c r="AB863" s="286">
        <v>45422</v>
      </c>
      <c r="AC863" s="4">
        <v>1</v>
      </c>
      <c r="AD863" s="127">
        <f t="shared" si="27"/>
        <v>601</v>
      </c>
    </row>
    <row r="864" spans="27:30" x14ac:dyDescent="0.25">
      <c r="AA864">
        <f t="shared" si="26"/>
        <v>601</v>
      </c>
      <c r="AB864" s="286">
        <v>45423</v>
      </c>
      <c r="AC864" s="4">
        <v>0</v>
      </c>
      <c r="AD864" s="127">
        <f t="shared" si="27"/>
        <v>601</v>
      </c>
    </row>
    <row r="865" spans="27:30" x14ac:dyDescent="0.25">
      <c r="AA865">
        <f t="shared" si="26"/>
        <v>601</v>
      </c>
      <c r="AB865" s="286">
        <v>45424</v>
      </c>
      <c r="AC865" s="4">
        <v>0</v>
      </c>
      <c r="AD865" s="127">
        <f t="shared" si="27"/>
        <v>601</v>
      </c>
    </row>
    <row r="866" spans="27:30" x14ac:dyDescent="0.25">
      <c r="AA866">
        <f t="shared" si="26"/>
        <v>602</v>
      </c>
      <c r="AB866" s="286">
        <v>45425</v>
      </c>
      <c r="AC866" s="4">
        <v>1</v>
      </c>
      <c r="AD866" s="127">
        <f t="shared" si="27"/>
        <v>602</v>
      </c>
    </row>
    <row r="867" spans="27:30" x14ac:dyDescent="0.25">
      <c r="AA867">
        <f t="shared" si="26"/>
        <v>603</v>
      </c>
      <c r="AB867" s="286">
        <v>45426</v>
      </c>
      <c r="AC867" s="4">
        <v>1</v>
      </c>
      <c r="AD867" s="127">
        <f t="shared" si="27"/>
        <v>603</v>
      </c>
    </row>
    <row r="868" spans="27:30" x14ac:dyDescent="0.25">
      <c r="AA868">
        <f t="shared" si="26"/>
        <v>604</v>
      </c>
      <c r="AB868" s="286">
        <v>45427</v>
      </c>
      <c r="AC868" s="4">
        <v>1</v>
      </c>
      <c r="AD868" s="127">
        <f t="shared" si="27"/>
        <v>604</v>
      </c>
    </row>
    <row r="869" spans="27:30" x14ac:dyDescent="0.25">
      <c r="AA869">
        <f t="shared" si="26"/>
        <v>605</v>
      </c>
      <c r="AB869" s="286">
        <v>45428</v>
      </c>
      <c r="AC869" s="4">
        <v>1</v>
      </c>
      <c r="AD869" s="127">
        <f t="shared" si="27"/>
        <v>605</v>
      </c>
    </row>
    <row r="870" spans="27:30" x14ac:dyDescent="0.25">
      <c r="AA870">
        <f t="shared" si="26"/>
        <v>606</v>
      </c>
      <c r="AB870" s="286">
        <v>45429</v>
      </c>
      <c r="AC870" s="4">
        <v>1</v>
      </c>
      <c r="AD870" s="127">
        <f t="shared" si="27"/>
        <v>606</v>
      </c>
    </row>
    <row r="871" spans="27:30" x14ac:dyDescent="0.25">
      <c r="AA871">
        <f t="shared" si="26"/>
        <v>606</v>
      </c>
      <c r="AB871" s="286">
        <v>45430</v>
      </c>
      <c r="AC871" s="4">
        <v>0</v>
      </c>
      <c r="AD871" s="127">
        <f t="shared" si="27"/>
        <v>606</v>
      </c>
    </row>
    <row r="872" spans="27:30" x14ac:dyDescent="0.25">
      <c r="AA872">
        <f t="shared" si="26"/>
        <v>606</v>
      </c>
      <c r="AB872" s="286">
        <v>45431</v>
      </c>
      <c r="AC872" s="4">
        <v>0</v>
      </c>
      <c r="AD872" s="127">
        <f t="shared" si="27"/>
        <v>606</v>
      </c>
    </row>
    <row r="873" spans="27:30" x14ac:dyDescent="0.25">
      <c r="AA873">
        <f t="shared" si="26"/>
        <v>607</v>
      </c>
      <c r="AB873" s="286">
        <v>45432</v>
      </c>
      <c r="AC873" s="4">
        <v>1</v>
      </c>
      <c r="AD873" s="127">
        <f t="shared" si="27"/>
        <v>607</v>
      </c>
    </row>
    <row r="874" spans="27:30" x14ac:dyDescent="0.25">
      <c r="AA874">
        <f t="shared" si="26"/>
        <v>608</v>
      </c>
      <c r="AB874" s="286">
        <v>45433</v>
      </c>
      <c r="AC874" s="4">
        <v>1</v>
      </c>
      <c r="AD874" s="127">
        <f t="shared" si="27"/>
        <v>608</v>
      </c>
    </row>
    <row r="875" spans="27:30" x14ac:dyDescent="0.25">
      <c r="AA875">
        <f t="shared" si="26"/>
        <v>609</v>
      </c>
      <c r="AB875" s="286">
        <v>45434</v>
      </c>
      <c r="AC875" s="4">
        <v>1</v>
      </c>
      <c r="AD875" s="127">
        <f t="shared" si="27"/>
        <v>609</v>
      </c>
    </row>
    <row r="876" spans="27:30" x14ac:dyDescent="0.25">
      <c r="AA876">
        <f t="shared" si="26"/>
        <v>610</v>
      </c>
      <c r="AB876" s="286">
        <v>45435</v>
      </c>
      <c r="AC876" s="4">
        <v>1</v>
      </c>
      <c r="AD876" s="127">
        <f t="shared" si="27"/>
        <v>610</v>
      </c>
    </row>
    <row r="877" spans="27:30" x14ac:dyDescent="0.25">
      <c r="AA877">
        <f t="shared" si="26"/>
        <v>611</v>
      </c>
      <c r="AB877" s="286">
        <v>45436</v>
      </c>
      <c r="AC877" s="4">
        <v>1</v>
      </c>
      <c r="AD877" s="127">
        <f t="shared" si="27"/>
        <v>611</v>
      </c>
    </row>
    <row r="878" spans="27:30" x14ac:dyDescent="0.25">
      <c r="AA878">
        <f t="shared" si="26"/>
        <v>611</v>
      </c>
      <c r="AB878" s="286">
        <v>45437</v>
      </c>
      <c r="AC878" s="4">
        <v>0</v>
      </c>
      <c r="AD878" s="127">
        <f t="shared" si="27"/>
        <v>611</v>
      </c>
    </row>
    <row r="879" spans="27:30" x14ac:dyDescent="0.25">
      <c r="AA879">
        <f t="shared" si="26"/>
        <v>611</v>
      </c>
      <c r="AB879" s="286">
        <v>45438</v>
      </c>
      <c r="AC879" s="4">
        <v>0</v>
      </c>
      <c r="AD879" s="127">
        <f t="shared" si="27"/>
        <v>611</v>
      </c>
    </row>
    <row r="880" spans="27:30" x14ac:dyDescent="0.25">
      <c r="AA880">
        <f t="shared" si="26"/>
        <v>612</v>
      </c>
      <c r="AB880" s="286">
        <v>45439</v>
      </c>
      <c r="AC880" s="4">
        <v>1</v>
      </c>
      <c r="AD880" s="127">
        <f t="shared" si="27"/>
        <v>612</v>
      </c>
    </row>
    <row r="881" spans="27:30" x14ac:dyDescent="0.25">
      <c r="AA881">
        <f t="shared" si="26"/>
        <v>613</v>
      </c>
      <c r="AB881" s="286">
        <v>45440</v>
      </c>
      <c r="AC881" s="4">
        <v>1</v>
      </c>
      <c r="AD881" s="127">
        <f t="shared" si="27"/>
        <v>613</v>
      </c>
    </row>
    <row r="882" spans="27:30" x14ac:dyDescent="0.25">
      <c r="AA882">
        <f t="shared" si="26"/>
        <v>614</v>
      </c>
      <c r="AB882" s="286">
        <v>45441</v>
      </c>
      <c r="AC882" s="4">
        <v>1</v>
      </c>
      <c r="AD882" s="127">
        <f t="shared" si="27"/>
        <v>614</v>
      </c>
    </row>
    <row r="883" spans="27:30" x14ac:dyDescent="0.25">
      <c r="AA883">
        <f t="shared" si="26"/>
        <v>615</v>
      </c>
      <c r="AB883" s="286">
        <v>45442</v>
      </c>
      <c r="AC883" s="4">
        <v>1</v>
      </c>
      <c r="AD883" s="127">
        <f t="shared" si="27"/>
        <v>615</v>
      </c>
    </row>
    <row r="884" spans="27:30" x14ac:dyDescent="0.25">
      <c r="AA884">
        <f t="shared" si="26"/>
        <v>616</v>
      </c>
      <c r="AB884" s="286">
        <v>45443</v>
      </c>
      <c r="AC884" s="4">
        <v>1</v>
      </c>
      <c r="AD884" s="127">
        <f t="shared" si="27"/>
        <v>616</v>
      </c>
    </row>
    <row r="885" spans="27:30" x14ac:dyDescent="0.25">
      <c r="AA885">
        <f t="shared" si="26"/>
        <v>616</v>
      </c>
      <c r="AB885" s="286">
        <v>45444</v>
      </c>
      <c r="AC885" s="4">
        <v>0</v>
      </c>
      <c r="AD885" s="127">
        <f t="shared" si="27"/>
        <v>616</v>
      </c>
    </row>
    <row r="886" spans="27:30" x14ac:dyDescent="0.25">
      <c r="AA886">
        <f t="shared" si="26"/>
        <v>616</v>
      </c>
      <c r="AB886" s="286">
        <v>45445</v>
      </c>
      <c r="AC886" s="4">
        <v>0</v>
      </c>
      <c r="AD886" s="127">
        <f t="shared" si="27"/>
        <v>616</v>
      </c>
    </row>
    <row r="887" spans="27:30" x14ac:dyDescent="0.25">
      <c r="AA887">
        <f t="shared" si="26"/>
        <v>617</v>
      </c>
      <c r="AB887" s="286">
        <v>45446</v>
      </c>
      <c r="AC887" s="4">
        <v>1</v>
      </c>
      <c r="AD887" s="127">
        <f t="shared" si="27"/>
        <v>617</v>
      </c>
    </row>
    <row r="888" spans="27:30" x14ac:dyDescent="0.25">
      <c r="AA888">
        <f t="shared" si="26"/>
        <v>618</v>
      </c>
      <c r="AB888" s="286">
        <v>45447</v>
      </c>
      <c r="AC888" s="4">
        <v>1</v>
      </c>
      <c r="AD888" s="127">
        <f t="shared" si="27"/>
        <v>618</v>
      </c>
    </row>
    <row r="889" spans="27:30" x14ac:dyDescent="0.25">
      <c r="AA889">
        <f t="shared" si="26"/>
        <v>619</v>
      </c>
      <c r="AB889" s="286">
        <v>45448</v>
      </c>
      <c r="AC889" s="4">
        <v>1</v>
      </c>
      <c r="AD889" s="127">
        <f t="shared" si="27"/>
        <v>619</v>
      </c>
    </row>
    <row r="890" spans="27:30" x14ac:dyDescent="0.25">
      <c r="AA890">
        <f t="shared" si="26"/>
        <v>620</v>
      </c>
      <c r="AB890" s="286">
        <v>45449</v>
      </c>
      <c r="AC890" s="4">
        <v>1</v>
      </c>
      <c r="AD890" s="127">
        <f t="shared" si="27"/>
        <v>620</v>
      </c>
    </row>
    <row r="891" spans="27:30" x14ac:dyDescent="0.25">
      <c r="AA891">
        <f t="shared" si="26"/>
        <v>621</v>
      </c>
      <c r="AB891" s="286">
        <v>45450</v>
      </c>
      <c r="AC891" s="4">
        <v>1</v>
      </c>
      <c r="AD891" s="127">
        <f t="shared" si="27"/>
        <v>621</v>
      </c>
    </row>
    <row r="892" spans="27:30" x14ac:dyDescent="0.25">
      <c r="AA892">
        <f t="shared" si="26"/>
        <v>621</v>
      </c>
      <c r="AB892" s="286">
        <v>45451</v>
      </c>
      <c r="AC892" s="4">
        <v>0</v>
      </c>
      <c r="AD892" s="127">
        <f t="shared" si="27"/>
        <v>621</v>
      </c>
    </row>
    <row r="893" spans="27:30" x14ac:dyDescent="0.25">
      <c r="AA893">
        <f t="shared" si="26"/>
        <v>621</v>
      </c>
      <c r="AB893" s="286">
        <v>45452</v>
      </c>
      <c r="AC893" s="4">
        <v>0</v>
      </c>
      <c r="AD893" s="127">
        <f t="shared" si="27"/>
        <v>621</v>
      </c>
    </row>
    <row r="894" spans="27:30" x14ac:dyDescent="0.25">
      <c r="AA894">
        <f t="shared" si="26"/>
        <v>622</v>
      </c>
      <c r="AB894" s="286">
        <v>45453</v>
      </c>
      <c r="AC894" s="4">
        <v>1</v>
      </c>
      <c r="AD894" s="127">
        <f t="shared" si="27"/>
        <v>622</v>
      </c>
    </row>
    <row r="895" spans="27:30" x14ac:dyDescent="0.25">
      <c r="AA895">
        <f t="shared" si="26"/>
        <v>623</v>
      </c>
      <c r="AB895" s="286">
        <v>45454</v>
      </c>
      <c r="AC895" s="4">
        <v>1</v>
      </c>
      <c r="AD895" s="127">
        <f t="shared" si="27"/>
        <v>623</v>
      </c>
    </row>
    <row r="896" spans="27:30" x14ac:dyDescent="0.25">
      <c r="AA896">
        <f t="shared" si="26"/>
        <v>624</v>
      </c>
      <c r="AB896" s="286">
        <v>45455</v>
      </c>
      <c r="AC896" s="4">
        <v>1</v>
      </c>
      <c r="AD896" s="127">
        <f t="shared" si="27"/>
        <v>624</v>
      </c>
    </row>
    <row r="897" spans="27:30" x14ac:dyDescent="0.25">
      <c r="AA897">
        <f t="shared" si="26"/>
        <v>625</v>
      </c>
      <c r="AB897" s="286">
        <v>45456</v>
      </c>
      <c r="AC897" s="4">
        <v>1</v>
      </c>
      <c r="AD897" s="127">
        <f t="shared" si="27"/>
        <v>625</v>
      </c>
    </row>
    <row r="898" spans="27:30" x14ac:dyDescent="0.25">
      <c r="AA898">
        <f t="shared" si="26"/>
        <v>626</v>
      </c>
      <c r="AB898" s="286">
        <v>45457</v>
      </c>
      <c r="AC898" s="4">
        <v>1</v>
      </c>
      <c r="AD898" s="127">
        <f t="shared" si="27"/>
        <v>626</v>
      </c>
    </row>
    <row r="899" spans="27:30" x14ac:dyDescent="0.25">
      <c r="AA899">
        <f t="shared" si="26"/>
        <v>626</v>
      </c>
      <c r="AB899" s="286">
        <v>45458</v>
      </c>
      <c r="AC899" s="4">
        <v>0</v>
      </c>
      <c r="AD899" s="127">
        <f t="shared" si="27"/>
        <v>626</v>
      </c>
    </row>
    <row r="900" spans="27:30" x14ac:dyDescent="0.25">
      <c r="AA900">
        <f t="shared" ref="AA900:AA963" si="28">AA899+AC900</f>
        <v>626</v>
      </c>
      <c r="AB900" s="286">
        <v>45459</v>
      </c>
      <c r="AC900" s="4">
        <v>0</v>
      </c>
      <c r="AD900" s="127">
        <f t="shared" si="27"/>
        <v>626</v>
      </c>
    </row>
    <row r="901" spans="27:30" x14ac:dyDescent="0.25">
      <c r="AA901">
        <f t="shared" si="28"/>
        <v>627</v>
      </c>
      <c r="AB901" s="286">
        <v>45460</v>
      </c>
      <c r="AC901" s="4">
        <v>1</v>
      </c>
      <c r="AD901" s="127">
        <f t="shared" ref="AD901:AD964" si="29">AA900+AC901</f>
        <v>627</v>
      </c>
    </row>
    <row r="902" spans="27:30" x14ac:dyDescent="0.25">
      <c r="AA902">
        <f t="shared" si="28"/>
        <v>628</v>
      </c>
      <c r="AB902" s="286">
        <v>45461</v>
      </c>
      <c r="AC902" s="4">
        <v>1</v>
      </c>
      <c r="AD902" s="127">
        <f t="shared" si="29"/>
        <v>628</v>
      </c>
    </row>
    <row r="903" spans="27:30" x14ac:dyDescent="0.25">
      <c r="AA903">
        <f t="shared" si="28"/>
        <v>629</v>
      </c>
      <c r="AB903" s="286">
        <v>45462</v>
      </c>
      <c r="AC903" s="4">
        <v>1</v>
      </c>
      <c r="AD903" s="127">
        <f t="shared" si="29"/>
        <v>629</v>
      </c>
    </row>
    <row r="904" spans="27:30" x14ac:dyDescent="0.25">
      <c r="AA904">
        <f t="shared" si="28"/>
        <v>630</v>
      </c>
      <c r="AB904" s="286">
        <v>45463</v>
      </c>
      <c r="AC904" s="4">
        <v>1</v>
      </c>
      <c r="AD904" s="127">
        <f t="shared" si="29"/>
        <v>630</v>
      </c>
    </row>
    <row r="905" spans="27:30" x14ac:dyDescent="0.25">
      <c r="AA905">
        <f t="shared" si="28"/>
        <v>631</v>
      </c>
      <c r="AB905" s="286">
        <v>45464</v>
      </c>
      <c r="AC905" s="4">
        <v>1</v>
      </c>
      <c r="AD905" s="127">
        <f t="shared" si="29"/>
        <v>631</v>
      </c>
    </row>
    <row r="906" spans="27:30" x14ac:dyDescent="0.25">
      <c r="AA906">
        <f t="shared" si="28"/>
        <v>631</v>
      </c>
      <c r="AB906" s="286">
        <v>45465</v>
      </c>
      <c r="AC906" s="4">
        <v>0</v>
      </c>
      <c r="AD906" s="127">
        <f t="shared" si="29"/>
        <v>631</v>
      </c>
    </row>
    <row r="907" spans="27:30" x14ac:dyDescent="0.25">
      <c r="AA907">
        <f t="shared" si="28"/>
        <v>631</v>
      </c>
      <c r="AB907" s="286">
        <v>45466</v>
      </c>
      <c r="AC907" s="4">
        <v>0</v>
      </c>
      <c r="AD907" s="127">
        <f t="shared" si="29"/>
        <v>631</v>
      </c>
    </row>
    <row r="908" spans="27:30" x14ac:dyDescent="0.25">
      <c r="AA908">
        <f t="shared" si="28"/>
        <v>632</v>
      </c>
      <c r="AB908" s="286">
        <v>45467</v>
      </c>
      <c r="AC908" s="4">
        <v>1</v>
      </c>
      <c r="AD908" s="127">
        <f t="shared" si="29"/>
        <v>632</v>
      </c>
    </row>
    <row r="909" spans="27:30" x14ac:dyDescent="0.25">
      <c r="AA909">
        <f t="shared" si="28"/>
        <v>633</v>
      </c>
      <c r="AB909" s="286">
        <v>45468</v>
      </c>
      <c r="AC909" s="4">
        <v>1</v>
      </c>
      <c r="AD909" s="127">
        <f t="shared" si="29"/>
        <v>633</v>
      </c>
    </row>
    <row r="910" spans="27:30" x14ac:dyDescent="0.25">
      <c r="AA910">
        <f t="shared" si="28"/>
        <v>634</v>
      </c>
      <c r="AB910" s="286">
        <v>45469</v>
      </c>
      <c r="AC910" s="4">
        <v>1</v>
      </c>
      <c r="AD910" s="127">
        <f t="shared" si="29"/>
        <v>634</v>
      </c>
    </row>
    <row r="911" spans="27:30" x14ac:dyDescent="0.25">
      <c r="AA911">
        <f t="shared" si="28"/>
        <v>635</v>
      </c>
      <c r="AB911" s="286">
        <v>45470</v>
      </c>
      <c r="AC911" s="4">
        <v>1</v>
      </c>
      <c r="AD911" s="127">
        <f t="shared" si="29"/>
        <v>635</v>
      </c>
    </row>
    <row r="912" spans="27:30" x14ac:dyDescent="0.25">
      <c r="AA912">
        <f t="shared" si="28"/>
        <v>636</v>
      </c>
      <c r="AB912" s="286">
        <v>45471</v>
      </c>
      <c r="AC912" s="4">
        <v>1</v>
      </c>
      <c r="AD912" s="127">
        <f t="shared" si="29"/>
        <v>636</v>
      </c>
    </row>
    <row r="913" spans="27:30" x14ac:dyDescent="0.25">
      <c r="AA913">
        <f t="shared" si="28"/>
        <v>636</v>
      </c>
      <c r="AB913" s="286">
        <v>45472</v>
      </c>
      <c r="AC913" s="4">
        <v>0</v>
      </c>
      <c r="AD913" s="127">
        <f t="shared" si="29"/>
        <v>636</v>
      </c>
    </row>
    <row r="914" spans="27:30" x14ac:dyDescent="0.25">
      <c r="AA914">
        <f t="shared" si="28"/>
        <v>636</v>
      </c>
      <c r="AB914" s="286">
        <v>45473</v>
      </c>
      <c r="AC914" s="4">
        <v>0</v>
      </c>
      <c r="AD914" s="127">
        <f t="shared" si="29"/>
        <v>636</v>
      </c>
    </row>
    <row r="915" spans="27:30" x14ac:dyDescent="0.25">
      <c r="AA915">
        <f t="shared" si="28"/>
        <v>637</v>
      </c>
      <c r="AB915" s="286">
        <v>45474</v>
      </c>
      <c r="AC915" s="4">
        <v>1</v>
      </c>
      <c r="AD915" s="127">
        <f t="shared" si="29"/>
        <v>637</v>
      </c>
    </row>
    <row r="916" spans="27:30" x14ac:dyDescent="0.25">
      <c r="AA916">
        <f t="shared" si="28"/>
        <v>638</v>
      </c>
      <c r="AB916" s="286">
        <v>45475</v>
      </c>
      <c r="AC916" s="4">
        <v>1</v>
      </c>
      <c r="AD916" s="127">
        <f t="shared" si="29"/>
        <v>638</v>
      </c>
    </row>
    <row r="917" spans="27:30" x14ac:dyDescent="0.25">
      <c r="AA917">
        <f t="shared" si="28"/>
        <v>639</v>
      </c>
      <c r="AB917" s="286">
        <v>45476</v>
      </c>
      <c r="AC917" s="4">
        <v>1</v>
      </c>
      <c r="AD917" s="127">
        <f t="shared" si="29"/>
        <v>639</v>
      </c>
    </row>
    <row r="918" spans="27:30" x14ac:dyDescent="0.25">
      <c r="AA918">
        <f t="shared" si="28"/>
        <v>640</v>
      </c>
      <c r="AB918" s="286">
        <v>45477</v>
      </c>
      <c r="AC918" s="4">
        <v>1</v>
      </c>
      <c r="AD918" s="127">
        <f t="shared" si="29"/>
        <v>640</v>
      </c>
    </row>
    <row r="919" spans="27:30" x14ac:dyDescent="0.25">
      <c r="AA919">
        <f t="shared" si="28"/>
        <v>641</v>
      </c>
      <c r="AB919" s="286">
        <v>45478</v>
      </c>
      <c r="AC919" s="4">
        <v>1</v>
      </c>
      <c r="AD919" s="127">
        <f t="shared" si="29"/>
        <v>641</v>
      </c>
    </row>
    <row r="920" spans="27:30" x14ac:dyDescent="0.25">
      <c r="AA920">
        <f t="shared" si="28"/>
        <v>641</v>
      </c>
      <c r="AB920" s="286">
        <v>45479</v>
      </c>
      <c r="AC920" s="4">
        <v>0</v>
      </c>
      <c r="AD920" s="127">
        <f t="shared" si="29"/>
        <v>641</v>
      </c>
    </row>
    <row r="921" spans="27:30" x14ac:dyDescent="0.25">
      <c r="AA921">
        <f t="shared" si="28"/>
        <v>641</v>
      </c>
      <c r="AB921" s="286">
        <v>45480</v>
      </c>
      <c r="AC921" s="4">
        <v>0</v>
      </c>
      <c r="AD921" s="127">
        <f t="shared" si="29"/>
        <v>641</v>
      </c>
    </row>
    <row r="922" spans="27:30" x14ac:dyDescent="0.25">
      <c r="AA922">
        <f t="shared" si="28"/>
        <v>642</v>
      </c>
      <c r="AB922" s="286">
        <v>45481</v>
      </c>
      <c r="AC922" s="4">
        <v>1</v>
      </c>
      <c r="AD922" s="127">
        <f t="shared" si="29"/>
        <v>642</v>
      </c>
    </row>
    <row r="923" spans="27:30" x14ac:dyDescent="0.25">
      <c r="AA923">
        <f t="shared" si="28"/>
        <v>643</v>
      </c>
      <c r="AB923" s="286">
        <v>45482</v>
      </c>
      <c r="AC923" s="4">
        <v>1</v>
      </c>
      <c r="AD923" s="127">
        <f t="shared" si="29"/>
        <v>643</v>
      </c>
    </row>
    <row r="924" spans="27:30" x14ac:dyDescent="0.25">
      <c r="AA924">
        <f t="shared" si="28"/>
        <v>644</v>
      </c>
      <c r="AB924" s="286">
        <v>45483</v>
      </c>
      <c r="AC924" s="4">
        <v>1</v>
      </c>
      <c r="AD924" s="127">
        <f t="shared" si="29"/>
        <v>644</v>
      </c>
    </row>
    <row r="925" spans="27:30" x14ac:dyDescent="0.25">
      <c r="AA925">
        <f t="shared" si="28"/>
        <v>645</v>
      </c>
      <c r="AB925" s="286">
        <v>45484</v>
      </c>
      <c r="AC925" s="4">
        <v>1</v>
      </c>
      <c r="AD925" s="127">
        <f t="shared" si="29"/>
        <v>645</v>
      </c>
    </row>
    <row r="926" spans="27:30" x14ac:dyDescent="0.25">
      <c r="AA926">
        <f t="shared" si="28"/>
        <v>646</v>
      </c>
      <c r="AB926" s="286">
        <v>45485</v>
      </c>
      <c r="AC926" s="4">
        <v>1</v>
      </c>
      <c r="AD926" s="127">
        <f t="shared" si="29"/>
        <v>646</v>
      </c>
    </row>
    <row r="927" spans="27:30" x14ac:dyDescent="0.25">
      <c r="AA927">
        <f t="shared" si="28"/>
        <v>646</v>
      </c>
      <c r="AB927" s="286">
        <v>45486</v>
      </c>
      <c r="AC927" s="4">
        <v>0</v>
      </c>
      <c r="AD927" s="127">
        <f t="shared" si="29"/>
        <v>646</v>
      </c>
    </row>
    <row r="928" spans="27:30" x14ac:dyDescent="0.25">
      <c r="AA928">
        <f t="shared" si="28"/>
        <v>646</v>
      </c>
      <c r="AB928" s="286">
        <v>45487</v>
      </c>
      <c r="AC928" s="4">
        <v>0</v>
      </c>
      <c r="AD928" s="127">
        <f t="shared" si="29"/>
        <v>646</v>
      </c>
    </row>
    <row r="929" spans="27:30" x14ac:dyDescent="0.25">
      <c r="AA929">
        <f t="shared" si="28"/>
        <v>647</v>
      </c>
      <c r="AB929" s="286">
        <v>45488</v>
      </c>
      <c r="AC929" s="4">
        <v>1</v>
      </c>
      <c r="AD929" s="127">
        <f t="shared" si="29"/>
        <v>647</v>
      </c>
    </row>
    <row r="930" spans="27:30" x14ac:dyDescent="0.25">
      <c r="AA930">
        <f t="shared" si="28"/>
        <v>648</v>
      </c>
      <c r="AB930" s="286">
        <v>45489</v>
      </c>
      <c r="AC930" s="4">
        <v>1</v>
      </c>
      <c r="AD930" s="127">
        <f t="shared" si="29"/>
        <v>648</v>
      </c>
    </row>
    <row r="931" spans="27:30" x14ac:dyDescent="0.25">
      <c r="AA931">
        <f t="shared" si="28"/>
        <v>649</v>
      </c>
      <c r="AB931" s="286">
        <v>45490</v>
      </c>
      <c r="AC931" s="4">
        <v>1</v>
      </c>
      <c r="AD931" s="127">
        <f t="shared" si="29"/>
        <v>649</v>
      </c>
    </row>
    <row r="932" spans="27:30" x14ac:dyDescent="0.25">
      <c r="AA932">
        <f t="shared" si="28"/>
        <v>650</v>
      </c>
      <c r="AB932" s="286">
        <v>45491</v>
      </c>
      <c r="AC932" s="4">
        <v>1</v>
      </c>
      <c r="AD932" s="127">
        <f t="shared" si="29"/>
        <v>650</v>
      </c>
    </row>
    <row r="933" spans="27:30" x14ac:dyDescent="0.25">
      <c r="AA933">
        <f t="shared" si="28"/>
        <v>651</v>
      </c>
      <c r="AB933" s="286">
        <v>45492</v>
      </c>
      <c r="AC933" s="4">
        <v>1</v>
      </c>
      <c r="AD933" s="127">
        <f t="shared" si="29"/>
        <v>651</v>
      </c>
    </row>
    <row r="934" spans="27:30" x14ac:dyDescent="0.25">
      <c r="AA934">
        <f t="shared" si="28"/>
        <v>651</v>
      </c>
      <c r="AB934" s="286">
        <v>45493</v>
      </c>
      <c r="AC934" s="4">
        <v>0</v>
      </c>
      <c r="AD934" s="127">
        <f t="shared" si="29"/>
        <v>651</v>
      </c>
    </row>
    <row r="935" spans="27:30" x14ac:dyDescent="0.25">
      <c r="AA935">
        <f t="shared" si="28"/>
        <v>651</v>
      </c>
      <c r="AB935" s="286">
        <v>45494</v>
      </c>
      <c r="AC935" s="4">
        <v>0</v>
      </c>
      <c r="AD935" s="127">
        <f t="shared" si="29"/>
        <v>651</v>
      </c>
    </row>
    <row r="936" spans="27:30" x14ac:dyDescent="0.25">
      <c r="AA936">
        <f t="shared" si="28"/>
        <v>652</v>
      </c>
      <c r="AB936" s="286">
        <v>45495</v>
      </c>
      <c r="AC936" s="4">
        <v>1</v>
      </c>
      <c r="AD936" s="127">
        <f t="shared" si="29"/>
        <v>652</v>
      </c>
    </row>
    <row r="937" spans="27:30" x14ac:dyDescent="0.25">
      <c r="AA937">
        <f t="shared" si="28"/>
        <v>653</v>
      </c>
      <c r="AB937" s="286">
        <v>45496</v>
      </c>
      <c r="AC937" s="4">
        <v>1</v>
      </c>
      <c r="AD937" s="127">
        <f t="shared" si="29"/>
        <v>653</v>
      </c>
    </row>
    <row r="938" spans="27:30" x14ac:dyDescent="0.25">
      <c r="AA938">
        <f t="shared" si="28"/>
        <v>654</v>
      </c>
      <c r="AB938" s="286">
        <v>45497</v>
      </c>
      <c r="AC938" s="4">
        <v>1</v>
      </c>
      <c r="AD938" s="127">
        <f t="shared" si="29"/>
        <v>654</v>
      </c>
    </row>
    <row r="939" spans="27:30" x14ac:dyDescent="0.25">
      <c r="AA939">
        <f t="shared" si="28"/>
        <v>655</v>
      </c>
      <c r="AB939" s="286">
        <v>45498</v>
      </c>
      <c r="AC939" s="4">
        <v>1</v>
      </c>
      <c r="AD939" s="127">
        <f t="shared" si="29"/>
        <v>655</v>
      </c>
    </row>
    <row r="940" spans="27:30" x14ac:dyDescent="0.25">
      <c r="AA940">
        <f t="shared" si="28"/>
        <v>656</v>
      </c>
      <c r="AB940" s="286">
        <v>45499</v>
      </c>
      <c r="AC940" s="4">
        <v>1</v>
      </c>
      <c r="AD940" s="127">
        <f t="shared" si="29"/>
        <v>656</v>
      </c>
    </row>
    <row r="941" spans="27:30" x14ac:dyDescent="0.25">
      <c r="AA941">
        <f t="shared" si="28"/>
        <v>656</v>
      </c>
      <c r="AB941" s="286">
        <v>45500</v>
      </c>
      <c r="AC941" s="4">
        <v>0</v>
      </c>
      <c r="AD941" s="127">
        <f t="shared" si="29"/>
        <v>656</v>
      </c>
    </row>
    <row r="942" spans="27:30" x14ac:dyDescent="0.25">
      <c r="AA942">
        <f t="shared" si="28"/>
        <v>656</v>
      </c>
      <c r="AB942" s="286">
        <v>45501</v>
      </c>
      <c r="AC942" s="4">
        <v>0</v>
      </c>
      <c r="AD942" s="127">
        <f t="shared" si="29"/>
        <v>656</v>
      </c>
    </row>
    <row r="943" spans="27:30" x14ac:dyDescent="0.25">
      <c r="AA943">
        <f t="shared" si="28"/>
        <v>657</v>
      </c>
      <c r="AB943" s="286">
        <v>45502</v>
      </c>
      <c r="AC943" s="4">
        <v>1</v>
      </c>
      <c r="AD943" s="127">
        <f t="shared" si="29"/>
        <v>657</v>
      </c>
    </row>
    <row r="944" spans="27:30" x14ac:dyDescent="0.25">
      <c r="AA944">
        <f t="shared" si="28"/>
        <v>658</v>
      </c>
      <c r="AB944" s="286">
        <v>45503</v>
      </c>
      <c r="AC944" s="4">
        <v>1</v>
      </c>
      <c r="AD944" s="127">
        <f t="shared" si="29"/>
        <v>658</v>
      </c>
    </row>
    <row r="945" spans="27:30" x14ac:dyDescent="0.25">
      <c r="AA945">
        <f t="shared" si="28"/>
        <v>659</v>
      </c>
      <c r="AB945" s="286">
        <v>45504</v>
      </c>
      <c r="AC945" s="4">
        <v>1</v>
      </c>
      <c r="AD945" s="127">
        <f t="shared" si="29"/>
        <v>659</v>
      </c>
    </row>
    <row r="946" spans="27:30" x14ac:dyDescent="0.25">
      <c r="AA946">
        <f t="shared" si="28"/>
        <v>660</v>
      </c>
      <c r="AB946" s="286">
        <v>45505</v>
      </c>
      <c r="AC946" s="4">
        <v>1</v>
      </c>
      <c r="AD946" s="127">
        <f t="shared" si="29"/>
        <v>660</v>
      </c>
    </row>
    <row r="947" spans="27:30" x14ac:dyDescent="0.25">
      <c r="AA947">
        <f t="shared" si="28"/>
        <v>661</v>
      </c>
      <c r="AB947" s="286">
        <v>45506</v>
      </c>
      <c r="AC947" s="4">
        <v>1</v>
      </c>
      <c r="AD947" s="127">
        <f t="shared" si="29"/>
        <v>661</v>
      </c>
    </row>
    <row r="948" spans="27:30" x14ac:dyDescent="0.25">
      <c r="AA948">
        <f t="shared" si="28"/>
        <v>661</v>
      </c>
      <c r="AB948" s="286">
        <v>45507</v>
      </c>
      <c r="AC948" s="4">
        <v>0</v>
      </c>
      <c r="AD948" s="127">
        <f t="shared" si="29"/>
        <v>661</v>
      </c>
    </row>
    <row r="949" spans="27:30" x14ac:dyDescent="0.25">
      <c r="AA949">
        <f t="shared" si="28"/>
        <v>661</v>
      </c>
      <c r="AB949" s="286">
        <v>45508</v>
      </c>
      <c r="AC949" s="4">
        <v>0</v>
      </c>
      <c r="AD949" s="127">
        <f t="shared" si="29"/>
        <v>661</v>
      </c>
    </row>
    <row r="950" spans="27:30" x14ac:dyDescent="0.25">
      <c r="AA950">
        <f t="shared" si="28"/>
        <v>662</v>
      </c>
      <c r="AB950" s="286">
        <v>45509</v>
      </c>
      <c r="AC950" s="4">
        <v>1</v>
      </c>
      <c r="AD950" s="127">
        <f t="shared" si="29"/>
        <v>662</v>
      </c>
    </row>
    <row r="951" spans="27:30" x14ac:dyDescent="0.25">
      <c r="AA951">
        <f t="shared" si="28"/>
        <v>663</v>
      </c>
      <c r="AB951" s="286">
        <v>45510</v>
      </c>
      <c r="AC951" s="4">
        <v>1</v>
      </c>
      <c r="AD951" s="127">
        <f t="shared" si="29"/>
        <v>663</v>
      </c>
    </row>
    <row r="952" spans="27:30" x14ac:dyDescent="0.25">
      <c r="AA952">
        <f t="shared" si="28"/>
        <v>664</v>
      </c>
      <c r="AB952" s="286">
        <v>45511</v>
      </c>
      <c r="AC952" s="4">
        <v>1</v>
      </c>
      <c r="AD952" s="127">
        <f t="shared" si="29"/>
        <v>664</v>
      </c>
    </row>
    <row r="953" spans="27:30" x14ac:dyDescent="0.25">
      <c r="AA953">
        <f t="shared" si="28"/>
        <v>665</v>
      </c>
      <c r="AB953" s="286">
        <v>45512</v>
      </c>
      <c r="AC953" s="4">
        <v>1</v>
      </c>
      <c r="AD953" s="127">
        <f t="shared" si="29"/>
        <v>665</v>
      </c>
    </row>
    <row r="954" spans="27:30" x14ac:dyDescent="0.25">
      <c r="AA954">
        <f t="shared" si="28"/>
        <v>666</v>
      </c>
      <c r="AB954" s="286">
        <v>45513</v>
      </c>
      <c r="AC954" s="4">
        <v>1</v>
      </c>
      <c r="AD954" s="127">
        <f t="shared" si="29"/>
        <v>666</v>
      </c>
    </row>
    <row r="955" spans="27:30" x14ac:dyDescent="0.25">
      <c r="AA955">
        <f t="shared" si="28"/>
        <v>666</v>
      </c>
      <c r="AB955" s="286">
        <v>45514</v>
      </c>
      <c r="AC955" s="4">
        <v>0</v>
      </c>
      <c r="AD955" s="127">
        <f t="shared" si="29"/>
        <v>666</v>
      </c>
    </row>
    <row r="956" spans="27:30" x14ac:dyDescent="0.25">
      <c r="AA956">
        <f t="shared" si="28"/>
        <v>666</v>
      </c>
      <c r="AB956" s="286">
        <v>45515</v>
      </c>
      <c r="AC956" s="4">
        <v>0</v>
      </c>
      <c r="AD956" s="127">
        <f t="shared" si="29"/>
        <v>666</v>
      </c>
    </row>
    <row r="957" spans="27:30" x14ac:dyDescent="0.25">
      <c r="AA957">
        <f t="shared" si="28"/>
        <v>667</v>
      </c>
      <c r="AB957" s="286">
        <v>45516</v>
      </c>
      <c r="AC957" s="4">
        <v>1</v>
      </c>
      <c r="AD957" s="127">
        <f t="shared" si="29"/>
        <v>667</v>
      </c>
    </row>
    <row r="958" spans="27:30" x14ac:dyDescent="0.25">
      <c r="AA958">
        <f t="shared" si="28"/>
        <v>668</v>
      </c>
      <c r="AB958" s="286">
        <v>45517</v>
      </c>
      <c r="AC958" s="4">
        <v>1</v>
      </c>
      <c r="AD958" s="127">
        <f t="shared" si="29"/>
        <v>668</v>
      </c>
    </row>
    <row r="959" spans="27:30" x14ac:dyDescent="0.25">
      <c r="AA959">
        <f t="shared" si="28"/>
        <v>669</v>
      </c>
      <c r="AB959" s="286">
        <v>45518</v>
      </c>
      <c r="AC959" s="4">
        <v>1</v>
      </c>
      <c r="AD959" s="127">
        <f t="shared" si="29"/>
        <v>669</v>
      </c>
    </row>
    <row r="960" spans="27:30" x14ac:dyDescent="0.25">
      <c r="AA960">
        <f t="shared" si="28"/>
        <v>670</v>
      </c>
      <c r="AB960" s="286">
        <v>45519</v>
      </c>
      <c r="AC960" s="4">
        <v>1</v>
      </c>
      <c r="AD960" s="127">
        <f t="shared" si="29"/>
        <v>670</v>
      </c>
    </row>
    <row r="961" spans="27:30" x14ac:dyDescent="0.25">
      <c r="AA961">
        <f t="shared" si="28"/>
        <v>671</v>
      </c>
      <c r="AB961" s="286">
        <v>45520</v>
      </c>
      <c r="AC961" s="4">
        <v>1</v>
      </c>
      <c r="AD961" s="127">
        <f t="shared" si="29"/>
        <v>671</v>
      </c>
    </row>
    <row r="962" spans="27:30" x14ac:dyDescent="0.25">
      <c r="AA962">
        <f t="shared" si="28"/>
        <v>671</v>
      </c>
      <c r="AB962" s="286">
        <v>45521</v>
      </c>
      <c r="AC962" s="4">
        <v>0</v>
      </c>
      <c r="AD962" s="127">
        <f t="shared" si="29"/>
        <v>671</v>
      </c>
    </row>
    <row r="963" spans="27:30" x14ac:dyDescent="0.25">
      <c r="AA963">
        <f t="shared" si="28"/>
        <v>671</v>
      </c>
      <c r="AB963" s="286">
        <v>45522</v>
      </c>
      <c r="AC963" s="4">
        <v>0</v>
      </c>
      <c r="AD963" s="127">
        <f t="shared" si="29"/>
        <v>671</v>
      </c>
    </row>
    <row r="964" spans="27:30" x14ac:dyDescent="0.25">
      <c r="AA964">
        <f t="shared" ref="AA964:AA1027" si="30">AA963+AC964</f>
        <v>672</v>
      </c>
      <c r="AB964" s="286">
        <v>45523</v>
      </c>
      <c r="AC964" s="4">
        <v>1</v>
      </c>
      <c r="AD964" s="127">
        <f t="shared" si="29"/>
        <v>672</v>
      </c>
    </row>
    <row r="965" spans="27:30" x14ac:dyDescent="0.25">
      <c r="AA965">
        <f t="shared" si="30"/>
        <v>673</v>
      </c>
      <c r="AB965" s="286">
        <v>45524</v>
      </c>
      <c r="AC965" s="4">
        <v>1</v>
      </c>
      <c r="AD965" s="127">
        <f t="shared" ref="AD965:AD1028" si="31">AA964+AC965</f>
        <v>673</v>
      </c>
    </row>
    <row r="966" spans="27:30" x14ac:dyDescent="0.25">
      <c r="AA966">
        <f t="shared" si="30"/>
        <v>674</v>
      </c>
      <c r="AB966" s="286">
        <v>45525</v>
      </c>
      <c r="AC966" s="4">
        <v>1</v>
      </c>
      <c r="AD966" s="127">
        <f t="shared" si="31"/>
        <v>674</v>
      </c>
    </row>
    <row r="967" spans="27:30" x14ac:dyDescent="0.25">
      <c r="AA967">
        <f t="shared" si="30"/>
        <v>675</v>
      </c>
      <c r="AB967" s="286">
        <v>45526</v>
      </c>
      <c r="AC967" s="4">
        <v>1</v>
      </c>
      <c r="AD967" s="127">
        <f t="shared" si="31"/>
        <v>675</v>
      </c>
    </row>
    <row r="968" spans="27:30" x14ac:dyDescent="0.25">
      <c r="AA968">
        <f t="shared" si="30"/>
        <v>676</v>
      </c>
      <c r="AB968" s="286">
        <v>45527</v>
      </c>
      <c r="AC968" s="4">
        <v>1</v>
      </c>
      <c r="AD968" s="127">
        <f t="shared" si="31"/>
        <v>676</v>
      </c>
    </row>
    <row r="969" spans="27:30" x14ac:dyDescent="0.25">
      <c r="AA969">
        <f t="shared" si="30"/>
        <v>676</v>
      </c>
      <c r="AB969" s="286">
        <v>45528</v>
      </c>
      <c r="AC969" s="4">
        <v>0</v>
      </c>
      <c r="AD969" s="127">
        <f t="shared" si="31"/>
        <v>676</v>
      </c>
    </row>
    <row r="970" spans="27:30" x14ac:dyDescent="0.25">
      <c r="AA970">
        <f t="shared" si="30"/>
        <v>676</v>
      </c>
      <c r="AB970" s="286">
        <v>45529</v>
      </c>
      <c r="AC970" s="4">
        <v>0</v>
      </c>
      <c r="AD970" s="127">
        <f t="shared" si="31"/>
        <v>676</v>
      </c>
    </row>
    <row r="971" spans="27:30" x14ac:dyDescent="0.25">
      <c r="AA971">
        <f t="shared" si="30"/>
        <v>677</v>
      </c>
      <c r="AB971" s="286">
        <v>45530</v>
      </c>
      <c r="AC971" s="4">
        <v>1</v>
      </c>
      <c r="AD971" s="127">
        <f t="shared" si="31"/>
        <v>677</v>
      </c>
    </row>
    <row r="972" spans="27:30" x14ac:dyDescent="0.25">
      <c r="AA972">
        <f t="shared" si="30"/>
        <v>678</v>
      </c>
      <c r="AB972" s="286">
        <v>45531</v>
      </c>
      <c r="AC972" s="4">
        <v>1</v>
      </c>
      <c r="AD972" s="127">
        <f t="shared" si="31"/>
        <v>678</v>
      </c>
    </row>
    <row r="973" spans="27:30" x14ac:dyDescent="0.25">
      <c r="AA973">
        <f t="shared" si="30"/>
        <v>679</v>
      </c>
      <c r="AB973" s="286">
        <v>45532</v>
      </c>
      <c r="AC973" s="4">
        <v>1</v>
      </c>
      <c r="AD973" s="127">
        <f t="shared" si="31"/>
        <v>679</v>
      </c>
    </row>
    <row r="974" spans="27:30" x14ac:dyDescent="0.25">
      <c r="AA974">
        <f t="shared" si="30"/>
        <v>680</v>
      </c>
      <c r="AB974" s="286">
        <v>45533</v>
      </c>
      <c r="AC974" s="4">
        <v>1</v>
      </c>
      <c r="AD974" s="127">
        <f t="shared" si="31"/>
        <v>680</v>
      </c>
    </row>
    <row r="975" spans="27:30" x14ac:dyDescent="0.25">
      <c r="AA975">
        <f t="shared" si="30"/>
        <v>681</v>
      </c>
      <c r="AB975" s="286">
        <v>45534</v>
      </c>
      <c r="AC975" s="4">
        <v>1</v>
      </c>
      <c r="AD975" s="127">
        <f t="shared" si="31"/>
        <v>681</v>
      </c>
    </row>
    <row r="976" spans="27:30" x14ac:dyDescent="0.25">
      <c r="AA976">
        <f t="shared" si="30"/>
        <v>681</v>
      </c>
      <c r="AB976" s="286">
        <v>45535</v>
      </c>
      <c r="AC976" s="4">
        <v>0</v>
      </c>
      <c r="AD976" s="127">
        <f t="shared" si="31"/>
        <v>681</v>
      </c>
    </row>
    <row r="977" spans="27:30" x14ac:dyDescent="0.25">
      <c r="AA977">
        <f t="shared" si="30"/>
        <v>681</v>
      </c>
      <c r="AB977" s="286">
        <v>45536</v>
      </c>
      <c r="AC977" s="4">
        <v>0</v>
      </c>
      <c r="AD977" s="127">
        <f t="shared" si="31"/>
        <v>681</v>
      </c>
    </row>
    <row r="978" spans="27:30" x14ac:dyDescent="0.25">
      <c r="AA978">
        <f t="shared" si="30"/>
        <v>682</v>
      </c>
      <c r="AB978" s="286">
        <v>45537</v>
      </c>
      <c r="AC978" s="4">
        <v>1</v>
      </c>
      <c r="AD978" s="127">
        <f t="shared" si="31"/>
        <v>682</v>
      </c>
    </row>
    <row r="979" spans="27:30" x14ac:dyDescent="0.25">
      <c r="AA979">
        <f t="shared" si="30"/>
        <v>683</v>
      </c>
      <c r="AB979" s="286">
        <v>45538</v>
      </c>
      <c r="AC979" s="4">
        <v>1</v>
      </c>
      <c r="AD979" s="127">
        <f t="shared" si="31"/>
        <v>683</v>
      </c>
    </row>
    <row r="980" spans="27:30" x14ac:dyDescent="0.25">
      <c r="AA980">
        <f t="shared" si="30"/>
        <v>684</v>
      </c>
      <c r="AB980" s="286">
        <v>45539</v>
      </c>
      <c r="AC980" s="4">
        <v>1</v>
      </c>
      <c r="AD980" s="127">
        <f t="shared" si="31"/>
        <v>684</v>
      </c>
    </row>
    <row r="981" spans="27:30" x14ac:dyDescent="0.25">
      <c r="AA981">
        <f t="shared" si="30"/>
        <v>685</v>
      </c>
      <c r="AB981" s="286">
        <v>45540</v>
      </c>
      <c r="AC981" s="4">
        <v>1</v>
      </c>
      <c r="AD981" s="127">
        <f t="shared" si="31"/>
        <v>685</v>
      </c>
    </row>
    <row r="982" spans="27:30" x14ac:dyDescent="0.25">
      <c r="AA982">
        <f t="shared" si="30"/>
        <v>686</v>
      </c>
      <c r="AB982" s="286">
        <v>45541</v>
      </c>
      <c r="AC982" s="4">
        <v>1</v>
      </c>
      <c r="AD982" s="127">
        <f t="shared" si="31"/>
        <v>686</v>
      </c>
    </row>
    <row r="983" spans="27:30" x14ac:dyDescent="0.25">
      <c r="AA983">
        <f t="shared" si="30"/>
        <v>686</v>
      </c>
      <c r="AB983" s="286">
        <v>45542</v>
      </c>
      <c r="AC983" s="4">
        <v>0</v>
      </c>
      <c r="AD983" s="127">
        <f t="shared" si="31"/>
        <v>686</v>
      </c>
    </row>
    <row r="984" spans="27:30" x14ac:dyDescent="0.25">
      <c r="AA984">
        <f t="shared" si="30"/>
        <v>686</v>
      </c>
      <c r="AB984" s="286">
        <v>45543</v>
      </c>
      <c r="AC984" s="4">
        <v>0</v>
      </c>
      <c r="AD984" s="127">
        <f t="shared" si="31"/>
        <v>686</v>
      </c>
    </row>
    <row r="985" spans="27:30" x14ac:dyDescent="0.25">
      <c r="AA985">
        <f t="shared" si="30"/>
        <v>687</v>
      </c>
      <c r="AB985" s="286">
        <v>45544</v>
      </c>
      <c r="AC985" s="4">
        <v>1</v>
      </c>
      <c r="AD985" s="127">
        <f t="shared" si="31"/>
        <v>687</v>
      </c>
    </row>
    <row r="986" spans="27:30" x14ac:dyDescent="0.25">
      <c r="AA986">
        <f t="shared" si="30"/>
        <v>688</v>
      </c>
      <c r="AB986" s="286">
        <v>45545</v>
      </c>
      <c r="AC986" s="4">
        <v>1</v>
      </c>
      <c r="AD986" s="127">
        <f t="shared" si="31"/>
        <v>688</v>
      </c>
    </row>
    <row r="987" spans="27:30" x14ac:dyDescent="0.25">
      <c r="AA987">
        <f t="shared" si="30"/>
        <v>689</v>
      </c>
      <c r="AB987" s="286">
        <v>45546</v>
      </c>
      <c r="AC987" s="4">
        <v>1</v>
      </c>
      <c r="AD987" s="127">
        <f t="shared" si="31"/>
        <v>689</v>
      </c>
    </row>
    <row r="988" spans="27:30" x14ac:dyDescent="0.25">
      <c r="AA988">
        <f t="shared" si="30"/>
        <v>690</v>
      </c>
      <c r="AB988" s="286">
        <v>45547</v>
      </c>
      <c r="AC988" s="4">
        <v>1</v>
      </c>
      <c r="AD988" s="127">
        <f t="shared" si="31"/>
        <v>690</v>
      </c>
    </row>
    <row r="989" spans="27:30" x14ac:dyDescent="0.25">
      <c r="AA989">
        <f t="shared" si="30"/>
        <v>691</v>
      </c>
      <c r="AB989" s="286">
        <v>45548</v>
      </c>
      <c r="AC989" s="4">
        <v>1</v>
      </c>
      <c r="AD989" s="127">
        <f t="shared" si="31"/>
        <v>691</v>
      </c>
    </row>
    <row r="990" spans="27:30" x14ac:dyDescent="0.25">
      <c r="AA990">
        <f t="shared" si="30"/>
        <v>691</v>
      </c>
      <c r="AB990" s="286">
        <v>45549</v>
      </c>
      <c r="AC990" s="4">
        <v>0</v>
      </c>
      <c r="AD990" s="127">
        <f t="shared" si="31"/>
        <v>691</v>
      </c>
    </row>
    <row r="991" spans="27:30" x14ac:dyDescent="0.25">
      <c r="AA991">
        <f t="shared" si="30"/>
        <v>691</v>
      </c>
      <c r="AB991" s="286">
        <v>45550</v>
      </c>
      <c r="AC991" s="4">
        <v>0</v>
      </c>
      <c r="AD991" s="127">
        <f t="shared" si="31"/>
        <v>691</v>
      </c>
    </row>
    <row r="992" spans="27:30" x14ac:dyDescent="0.25">
      <c r="AA992">
        <f t="shared" si="30"/>
        <v>692</v>
      </c>
      <c r="AB992" s="286">
        <v>45551</v>
      </c>
      <c r="AC992" s="4">
        <v>1</v>
      </c>
      <c r="AD992" s="127">
        <f t="shared" si="31"/>
        <v>692</v>
      </c>
    </row>
    <row r="993" spans="27:30" x14ac:dyDescent="0.25">
      <c r="AA993">
        <f t="shared" si="30"/>
        <v>693</v>
      </c>
      <c r="AB993" s="286">
        <v>45552</v>
      </c>
      <c r="AC993" s="4">
        <v>1</v>
      </c>
      <c r="AD993" s="127">
        <f t="shared" si="31"/>
        <v>693</v>
      </c>
    </row>
    <row r="994" spans="27:30" x14ac:dyDescent="0.25">
      <c r="AA994">
        <f t="shared" si="30"/>
        <v>694</v>
      </c>
      <c r="AB994" s="286">
        <v>45553</v>
      </c>
      <c r="AC994" s="4">
        <v>1</v>
      </c>
      <c r="AD994" s="127">
        <f t="shared" si="31"/>
        <v>694</v>
      </c>
    </row>
    <row r="995" spans="27:30" x14ac:dyDescent="0.25">
      <c r="AA995">
        <f t="shared" si="30"/>
        <v>695</v>
      </c>
      <c r="AB995" s="286">
        <v>45554</v>
      </c>
      <c r="AC995" s="4">
        <v>1</v>
      </c>
      <c r="AD995" s="127">
        <f t="shared" si="31"/>
        <v>695</v>
      </c>
    </row>
    <row r="996" spans="27:30" x14ac:dyDescent="0.25">
      <c r="AA996">
        <f t="shared" si="30"/>
        <v>696</v>
      </c>
      <c r="AB996" s="286">
        <v>45555</v>
      </c>
      <c r="AC996" s="4">
        <v>1</v>
      </c>
      <c r="AD996" s="127">
        <f t="shared" si="31"/>
        <v>696</v>
      </c>
    </row>
    <row r="997" spans="27:30" x14ac:dyDescent="0.25">
      <c r="AA997">
        <f t="shared" si="30"/>
        <v>696</v>
      </c>
      <c r="AB997" s="286">
        <v>45556</v>
      </c>
      <c r="AC997" s="4">
        <v>0</v>
      </c>
      <c r="AD997" s="127">
        <f t="shared" si="31"/>
        <v>696</v>
      </c>
    </row>
    <row r="998" spans="27:30" x14ac:dyDescent="0.25">
      <c r="AA998">
        <f t="shared" si="30"/>
        <v>696</v>
      </c>
      <c r="AB998" s="286">
        <v>45557</v>
      </c>
      <c r="AC998" s="4">
        <v>0</v>
      </c>
      <c r="AD998" s="127">
        <f t="shared" si="31"/>
        <v>696</v>
      </c>
    </row>
    <row r="999" spans="27:30" x14ac:dyDescent="0.25">
      <c r="AA999">
        <f t="shared" si="30"/>
        <v>697</v>
      </c>
      <c r="AB999" s="286">
        <v>45558</v>
      </c>
      <c r="AC999" s="4">
        <v>1</v>
      </c>
      <c r="AD999" s="127">
        <f t="shared" si="31"/>
        <v>697</v>
      </c>
    </row>
    <row r="1000" spans="27:30" x14ac:dyDescent="0.25">
      <c r="AA1000">
        <f t="shared" si="30"/>
        <v>698</v>
      </c>
      <c r="AB1000" s="286">
        <v>45559</v>
      </c>
      <c r="AC1000" s="4">
        <v>1</v>
      </c>
      <c r="AD1000" s="127">
        <f t="shared" si="31"/>
        <v>698</v>
      </c>
    </row>
    <row r="1001" spans="27:30" x14ac:dyDescent="0.25">
      <c r="AA1001">
        <f t="shared" si="30"/>
        <v>699</v>
      </c>
      <c r="AB1001" s="286">
        <v>45560</v>
      </c>
      <c r="AC1001" s="4">
        <v>1</v>
      </c>
      <c r="AD1001" s="127">
        <f t="shared" si="31"/>
        <v>699</v>
      </c>
    </row>
    <row r="1002" spans="27:30" x14ac:dyDescent="0.25">
      <c r="AA1002">
        <f t="shared" si="30"/>
        <v>700</v>
      </c>
      <c r="AB1002" s="286">
        <v>45561</v>
      </c>
      <c r="AC1002" s="4">
        <v>1</v>
      </c>
      <c r="AD1002" s="127">
        <f t="shared" si="31"/>
        <v>700</v>
      </c>
    </row>
    <row r="1003" spans="27:30" x14ac:dyDescent="0.25">
      <c r="AA1003">
        <f t="shared" si="30"/>
        <v>701</v>
      </c>
      <c r="AB1003" s="286">
        <v>45562</v>
      </c>
      <c r="AC1003" s="4">
        <v>1</v>
      </c>
      <c r="AD1003" s="127">
        <f t="shared" si="31"/>
        <v>701</v>
      </c>
    </row>
    <row r="1004" spans="27:30" x14ac:dyDescent="0.25">
      <c r="AA1004">
        <f t="shared" si="30"/>
        <v>701</v>
      </c>
      <c r="AB1004" s="286">
        <v>45563</v>
      </c>
      <c r="AC1004" s="4">
        <v>0</v>
      </c>
      <c r="AD1004" s="127">
        <f t="shared" si="31"/>
        <v>701</v>
      </c>
    </row>
    <row r="1005" spans="27:30" x14ac:dyDescent="0.25">
      <c r="AA1005">
        <f t="shared" si="30"/>
        <v>701</v>
      </c>
      <c r="AB1005" s="286">
        <v>45564</v>
      </c>
      <c r="AC1005" s="4">
        <v>0</v>
      </c>
      <c r="AD1005" s="127">
        <f t="shared" si="31"/>
        <v>701</v>
      </c>
    </row>
    <row r="1006" spans="27:30" x14ac:dyDescent="0.25">
      <c r="AA1006">
        <f t="shared" si="30"/>
        <v>702</v>
      </c>
      <c r="AB1006" s="286">
        <v>45565</v>
      </c>
      <c r="AC1006" s="4">
        <v>1</v>
      </c>
      <c r="AD1006" s="127">
        <f t="shared" si="31"/>
        <v>702</v>
      </c>
    </row>
    <row r="1007" spans="27:30" x14ac:dyDescent="0.25">
      <c r="AA1007">
        <f t="shared" si="30"/>
        <v>703</v>
      </c>
      <c r="AB1007" s="286">
        <v>45566</v>
      </c>
      <c r="AC1007" s="4">
        <v>1</v>
      </c>
      <c r="AD1007" s="127">
        <f t="shared" si="31"/>
        <v>703</v>
      </c>
    </row>
    <row r="1008" spans="27:30" x14ac:dyDescent="0.25">
      <c r="AA1008">
        <f t="shared" si="30"/>
        <v>704</v>
      </c>
      <c r="AB1008" s="286">
        <v>45567</v>
      </c>
      <c r="AC1008" s="4">
        <v>1</v>
      </c>
      <c r="AD1008" s="127">
        <f t="shared" si="31"/>
        <v>704</v>
      </c>
    </row>
    <row r="1009" spans="27:30" x14ac:dyDescent="0.25">
      <c r="AA1009">
        <f t="shared" si="30"/>
        <v>705</v>
      </c>
      <c r="AB1009" s="286">
        <v>45568</v>
      </c>
      <c r="AC1009" s="4">
        <v>1</v>
      </c>
      <c r="AD1009" s="127">
        <f t="shared" si="31"/>
        <v>705</v>
      </c>
    </row>
    <row r="1010" spans="27:30" x14ac:dyDescent="0.25">
      <c r="AA1010">
        <f t="shared" si="30"/>
        <v>706</v>
      </c>
      <c r="AB1010" s="286">
        <v>45569</v>
      </c>
      <c r="AC1010" s="4">
        <v>1</v>
      </c>
      <c r="AD1010" s="127">
        <f t="shared" si="31"/>
        <v>706</v>
      </c>
    </row>
    <row r="1011" spans="27:30" x14ac:dyDescent="0.25">
      <c r="AA1011">
        <f t="shared" si="30"/>
        <v>706</v>
      </c>
      <c r="AB1011" s="286">
        <v>45570</v>
      </c>
      <c r="AC1011" s="4">
        <v>0</v>
      </c>
      <c r="AD1011" s="127">
        <f t="shared" si="31"/>
        <v>706</v>
      </c>
    </row>
    <row r="1012" spans="27:30" x14ac:dyDescent="0.25">
      <c r="AA1012">
        <f t="shared" si="30"/>
        <v>706</v>
      </c>
      <c r="AB1012" s="286">
        <v>45571</v>
      </c>
      <c r="AC1012" s="4">
        <v>0</v>
      </c>
      <c r="AD1012" s="127">
        <f t="shared" si="31"/>
        <v>706</v>
      </c>
    </row>
    <row r="1013" spans="27:30" x14ac:dyDescent="0.25">
      <c r="AA1013">
        <f t="shared" si="30"/>
        <v>707</v>
      </c>
      <c r="AB1013" s="286">
        <v>45572</v>
      </c>
      <c r="AC1013" s="4">
        <v>1</v>
      </c>
      <c r="AD1013" s="127">
        <f t="shared" si="31"/>
        <v>707</v>
      </c>
    </row>
    <row r="1014" spans="27:30" x14ac:dyDescent="0.25">
      <c r="AA1014">
        <f t="shared" si="30"/>
        <v>708</v>
      </c>
      <c r="AB1014" s="286">
        <v>45573</v>
      </c>
      <c r="AC1014" s="4">
        <v>1</v>
      </c>
      <c r="AD1014" s="127">
        <f t="shared" si="31"/>
        <v>708</v>
      </c>
    </row>
    <row r="1015" spans="27:30" x14ac:dyDescent="0.25">
      <c r="AA1015">
        <f t="shared" si="30"/>
        <v>709</v>
      </c>
      <c r="AB1015" s="286">
        <v>45574</v>
      </c>
      <c r="AC1015" s="4">
        <v>1</v>
      </c>
      <c r="AD1015" s="127">
        <f t="shared" si="31"/>
        <v>709</v>
      </c>
    </row>
    <row r="1016" spans="27:30" x14ac:dyDescent="0.25">
      <c r="AA1016">
        <f t="shared" si="30"/>
        <v>710</v>
      </c>
      <c r="AB1016" s="286">
        <v>45575</v>
      </c>
      <c r="AC1016" s="4">
        <v>1</v>
      </c>
      <c r="AD1016" s="127">
        <f t="shared" si="31"/>
        <v>710</v>
      </c>
    </row>
    <row r="1017" spans="27:30" x14ac:dyDescent="0.25">
      <c r="AA1017">
        <f t="shared" si="30"/>
        <v>711</v>
      </c>
      <c r="AB1017" s="286">
        <v>45576</v>
      </c>
      <c r="AC1017" s="4">
        <v>1</v>
      </c>
      <c r="AD1017" s="127">
        <f t="shared" si="31"/>
        <v>711</v>
      </c>
    </row>
    <row r="1018" spans="27:30" x14ac:dyDescent="0.25">
      <c r="AA1018">
        <f t="shared" si="30"/>
        <v>711</v>
      </c>
      <c r="AB1018" s="286">
        <v>45577</v>
      </c>
      <c r="AC1018" s="4">
        <v>0</v>
      </c>
      <c r="AD1018" s="127">
        <f t="shared" si="31"/>
        <v>711</v>
      </c>
    </row>
    <row r="1019" spans="27:30" x14ac:dyDescent="0.25">
      <c r="AA1019">
        <f t="shared" si="30"/>
        <v>711</v>
      </c>
      <c r="AB1019" s="286">
        <v>45578</v>
      </c>
      <c r="AC1019" s="4">
        <v>0</v>
      </c>
      <c r="AD1019" s="127">
        <f t="shared" si="31"/>
        <v>711</v>
      </c>
    </row>
    <row r="1020" spans="27:30" x14ac:dyDescent="0.25">
      <c r="AA1020">
        <f t="shared" si="30"/>
        <v>712</v>
      </c>
      <c r="AB1020" s="286">
        <v>45579</v>
      </c>
      <c r="AC1020" s="4">
        <v>1</v>
      </c>
      <c r="AD1020" s="127">
        <f t="shared" si="31"/>
        <v>712</v>
      </c>
    </row>
    <row r="1021" spans="27:30" x14ac:dyDescent="0.25">
      <c r="AA1021">
        <f t="shared" si="30"/>
        <v>713</v>
      </c>
      <c r="AB1021" s="286">
        <v>45580</v>
      </c>
      <c r="AC1021" s="4">
        <v>1</v>
      </c>
      <c r="AD1021" s="127">
        <f t="shared" si="31"/>
        <v>713</v>
      </c>
    </row>
    <row r="1022" spans="27:30" x14ac:dyDescent="0.25">
      <c r="AA1022">
        <f t="shared" si="30"/>
        <v>714</v>
      </c>
      <c r="AB1022" s="286">
        <v>45581</v>
      </c>
      <c r="AC1022" s="4">
        <v>1</v>
      </c>
      <c r="AD1022" s="127">
        <f t="shared" si="31"/>
        <v>714</v>
      </c>
    </row>
    <row r="1023" spans="27:30" x14ac:dyDescent="0.25">
      <c r="AA1023">
        <f t="shared" si="30"/>
        <v>715</v>
      </c>
      <c r="AB1023" s="286">
        <v>45582</v>
      </c>
      <c r="AC1023" s="4">
        <v>1</v>
      </c>
      <c r="AD1023" s="127">
        <f t="shared" si="31"/>
        <v>715</v>
      </c>
    </row>
    <row r="1024" spans="27:30" x14ac:dyDescent="0.25">
      <c r="AA1024">
        <f t="shared" si="30"/>
        <v>716</v>
      </c>
      <c r="AB1024" s="286">
        <v>45583</v>
      </c>
      <c r="AC1024" s="4">
        <v>1</v>
      </c>
      <c r="AD1024" s="127">
        <f t="shared" si="31"/>
        <v>716</v>
      </c>
    </row>
    <row r="1025" spans="27:30" x14ac:dyDescent="0.25">
      <c r="AA1025">
        <f t="shared" si="30"/>
        <v>716</v>
      </c>
      <c r="AB1025" s="286">
        <v>45584</v>
      </c>
      <c r="AC1025" s="4">
        <v>0</v>
      </c>
      <c r="AD1025" s="127">
        <f t="shared" si="31"/>
        <v>716</v>
      </c>
    </row>
    <row r="1026" spans="27:30" x14ac:dyDescent="0.25">
      <c r="AA1026">
        <f t="shared" si="30"/>
        <v>716</v>
      </c>
      <c r="AB1026" s="286">
        <v>45585</v>
      </c>
      <c r="AC1026" s="4">
        <v>0</v>
      </c>
      <c r="AD1026" s="127">
        <f t="shared" si="31"/>
        <v>716</v>
      </c>
    </row>
    <row r="1027" spans="27:30" x14ac:dyDescent="0.25">
      <c r="AA1027">
        <f t="shared" si="30"/>
        <v>717</v>
      </c>
      <c r="AB1027" s="286">
        <v>45586</v>
      </c>
      <c r="AC1027" s="4">
        <v>1</v>
      </c>
      <c r="AD1027" s="127">
        <f t="shared" si="31"/>
        <v>717</v>
      </c>
    </row>
    <row r="1028" spans="27:30" x14ac:dyDescent="0.25">
      <c r="AA1028">
        <f t="shared" ref="AA1028:AA1091" si="32">AA1027+AC1028</f>
        <v>718</v>
      </c>
      <c r="AB1028" s="286">
        <v>45587</v>
      </c>
      <c r="AC1028" s="4">
        <v>1</v>
      </c>
      <c r="AD1028" s="127">
        <f t="shared" si="31"/>
        <v>718</v>
      </c>
    </row>
    <row r="1029" spans="27:30" x14ac:dyDescent="0.25">
      <c r="AA1029">
        <f t="shared" si="32"/>
        <v>719</v>
      </c>
      <c r="AB1029" s="286">
        <v>45588</v>
      </c>
      <c r="AC1029" s="4">
        <v>1</v>
      </c>
      <c r="AD1029" s="127">
        <f t="shared" ref="AD1029:AD1092" si="33">AA1028+AC1029</f>
        <v>719</v>
      </c>
    </row>
    <row r="1030" spans="27:30" x14ac:dyDescent="0.25">
      <c r="AA1030">
        <f t="shared" si="32"/>
        <v>720</v>
      </c>
      <c r="AB1030" s="286">
        <v>45589</v>
      </c>
      <c r="AC1030" s="4">
        <v>1</v>
      </c>
      <c r="AD1030" s="127">
        <f t="shared" si="33"/>
        <v>720</v>
      </c>
    </row>
    <row r="1031" spans="27:30" x14ac:dyDescent="0.25">
      <c r="AA1031">
        <f t="shared" si="32"/>
        <v>721</v>
      </c>
      <c r="AB1031" s="286">
        <v>45590</v>
      </c>
      <c r="AC1031" s="4">
        <v>1</v>
      </c>
      <c r="AD1031" s="127">
        <f t="shared" si="33"/>
        <v>721</v>
      </c>
    </row>
    <row r="1032" spans="27:30" x14ac:dyDescent="0.25">
      <c r="AA1032">
        <f t="shared" si="32"/>
        <v>721</v>
      </c>
      <c r="AB1032" s="286">
        <v>45591</v>
      </c>
      <c r="AC1032" s="4">
        <v>0</v>
      </c>
      <c r="AD1032" s="127">
        <f t="shared" si="33"/>
        <v>721</v>
      </c>
    </row>
    <row r="1033" spans="27:30" x14ac:dyDescent="0.25">
      <c r="AA1033">
        <f t="shared" si="32"/>
        <v>721</v>
      </c>
      <c r="AB1033" s="286">
        <v>45592</v>
      </c>
      <c r="AC1033" s="4">
        <v>0</v>
      </c>
      <c r="AD1033" s="127">
        <f t="shared" si="33"/>
        <v>721</v>
      </c>
    </row>
    <row r="1034" spans="27:30" x14ac:dyDescent="0.25">
      <c r="AA1034">
        <f t="shared" si="32"/>
        <v>722</v>
      </c>
      <c r="AB1034" s="286">
        <v>45593</v>
      </c>
      <c r="AC1034" s="4">
        <v>1</v>
      </c>
      <c r="AD1034" s="127">
        <f t="shared" si="33"/>
        <v>722</v>
      </c>
    </row>
    <row r="1035" spans="27:30" x14ac:dyDescent="0.25">
      <c r="AA1035">
        <f t="shared" si="32"/>
        <v>723</v>
      </c>
      <c r="AB1035" s="286">
        <v>45594</v>
      </c>
      <c r="AC1035" s="4">
        <v>1</v>
      </c>
      <c r="AD1035" s="127">
        <f t="shared" si="33"/>
        <v>723</v>
      </c>
    </row>
    <row r="1036" spans="27:30" x14ac:dyDescent="0.25">
      <c r="AA1036">
        <f t="shared" si="32"/>
        <v>724</v>
      </c>
      <c r="AB1036" s="286">
        <v>45595</v>
      </c>
      <c r="AC1036" s="4">
        <v>1</v>
      </c>
      <c r="AD1036" s="127">
        <f t="shared" si="33"/>
        <v>724</v>
      </c>
    </row>
    <row r="1037" spans="27:30" x14ac:dyDescent="0.25">
      <c r="AA1037">
        <f t="shared" si="32"/>
        <v>725</v>
      </c>
      <c r="AB1037" s="286">
        <v>45596</v>
      </c>
      <c r="AC1037" s="4">
        <v>1</v>
      </c>
      <c r="AD1037" s="127">
        <f t="shared" si="33"/>
        <v>725</v>
      </c>
    </row>
    <row r="1038" spans="27:30" x14ac:dyDescent="0.25">
      <c r="AA1038">
        <f t="shared" si="32"/>
        <v>726</v>
      </c>
      <c r="AB1038" s="286">
        <v>45597</v>
      </c>
      <c r="AC1038" s="4">
        <v>1</v>
      </c>
      <c r="AD1038" s="127">
        <f t="shared" si="33"/>
        <v>726</v>
      </c>
    </row>
    <row r="1039" spans="27:30" x14ac:dyDescent="0.25">
      <c r="AA1039">
        <f t="shared" si="32"/>
        <v>726</v>
      </c>
      <c r="AB1039" s="286">
        <v>45598</v>
      </c>
      <c r="AC1039" s="4">
        <v>0</v>
      </c>
      <c r="AD1039" s="127">
        <f t="shared" si="33"/>
        <v>726</v>
      </c>
    </row>
    <row r="1040" spans="27:30" x14ac:dyDescent="0.25">
      <c r="AA1040">
        <f t="shared" si="32"/>
        <v>726</v>
      </c>
      <c r="AB1040" s="286">
        <v>45599</v>
      </c>
      <c r="AC1040" s="4">
        <v>0</v>
      </c>
      <c r="AD1040" s="127">
        <f t="shared" si="33"/>
        <v>726</v>
      </c>
    </row>
    <row r="1041" spans="27:30" x14ac:dyDescent="0.25">
      <c r="AA1041">
        <f t="shared" si="32"/>
        <v>727</v>
      </c>
      <c r="AB1041" s="286">
        <v>45600</v>
      </c>
      <c r="AC1041" s="4">
        <v>1</v>
      </c>
      <c r="AD1041" s="127">
        <f t="shared" si="33"/>
        <v>727</v>
      </c>
    </row>
    <row r="1042" spans="27:30" x14ac:dyDescent="0.25">
      <c r="AA1042">
        <f t="shared" si="32"/>
        <v>728</v>
      </c>
      <c r="AB1042" s="286">
        <v>45601</v>
      </c>
      <c r="AC1042" s="4">
        <v>1</v>
      </c>
      <c r="AD1042" s="127">
        <f t="shared" si="33"/>
        <v>728</v>
      </c>
    </row>
    <row r="1043" spans="27:30" x14ac:dyDescent="0.25">
      <c r="AA1043">
        <f t="shared" si="32"/>
        <v>729</v>
      </c>
      <c r="AB1043" s="286">
        <v>45602</v>
      </c>
      <c r="AC1043" s="4">
        <v>1</v>
      </c>
      <c r="AD1043" s="127">
        <f t="shared" si="33"/>
        <v>729</v>
      </c>
    </row>
    <row r="1044" spans="27:30" x14ac:dyDescent="0.25">
      <c r="AA1044">
        <f t="shared" si="32"/>
        <v>730</v>
      </c>
      <c r="AB1044" s="286">
        <v>45603</v>
      </c>
      <c r="AC1044" s="4">
        <v>1</v>
      </c>
      <c r="AD1044" s="127">
        <f t="shared" si="33"/>
        <v>730</v>
      </c>
    </row>
    <row r="1045" spans="27:30" x14ac:dyDescent="0.25">
      <c r="AA1045">
        <f t="shared" si="32"/>
        <v>731</v>
      </c>
      <c r="AB1045" s="286">
        <v>45604</v>
      </c>
      <c r="AC1045" s="4">
        <v>1</v>
      </c>
      <c r="AD1045" s="127">
        <f t="shared" si="33"/>
        <v>731</v>
      </c>
    </row>
    <row r="1046" spans="27:30" x14ac:dyDescent="0.25">
      <c r="AA1046">
        <f t="shared" si="32"/>
        <v>731</v>
      </c>
      <c r="AB1046" s="286">
        <v>45605</v>
      </c>
      <c r="AC1046" s="4">
        <v>0</v>
      </c>
      <c r="AD1046" s="127">
        <f t="shared" si="33"/>
        <v>731</v>
      </c>
    </row>
    <row r="1047" spans="27:30" x14ac:dyDescent="0.25">
      <c r="AA1047">
        <f t="shared" si="32"/>
        <v>731</v>
      </c>
      <c r="AB1047" s="286">
        <v>45606</v>
      </c>
      <c r="AC1047" s="4">
        <v>0</v>
      </c>
      <c r="AD1047" s="127">
        <f t="shared" si="33"/>
        <v>731</v>
      </c>
    </row>
    <row r="1048" spans="27:30" x14ac:dyDescent="0.25">
      <c r="AA1048">
        <f t="shared" si="32"/>
        <v>732</v>
      </c>
      <c r="AB1048" s="286">
        <v>45607</v>
      </c>
      <c r="AC1048" s="4">
        <v>1</v>
      </c>
      <c r="AD1048" s="127">
        <f t="shared" si="33"/>
        <v>732</v>
      </c>
    </row>
    <row r="1049" spans="27:30" x14ac:dyDescent="0.25">
      <c r="AA1049">
        <f t="shared" si="32"/>
        <v>733</v>
      </c>
      <c r="AB1049" s="286">
        <v>45608</v>
      </c>
      <c r="AC1049" s="4">
        <v>1</v>
      </c>
      <c r="AD1049" s="127">
        <f t="shared" si="33"/>
        <v>733</v>
      </c>
    </row>
    <row r="1050" spans="27:30" x14ac:dyDescent="0.25">
      <c r="AA1050">
        <f t="shared" si="32"/>
        <v>734</v>
      </c>
      <c r="AB1050" s="286">
        <v>45609</v>
      </c>
      <c r="AC1050" s="4">
        <v>1</v>
      </c>
      <c r="AD1050" s="127">
        <f t="shared" si="33"/>
        <v>734</v>
      </c>
    </row>
    <row r="1051" spans="27:30" x14ac:dyDescent="0.25">
      <c r="AA1051">
        <f t="shared" si="32"/>
        <v>735</v>
      </c>
      <c r="AB1051" s="286">
        <v>45610</v>
      </c>
      <c r="AC1051" s="4">
        <v>1</v>
      </c>
      <c r="AD1051" s="127">
        <f t="shared" si="33"/>
        <v>735</v>
      </c>
    </row>
    <row r="1052" spans="27:30" x14ac:dyDescent="0.25">
      <c r="AA1052">
        <f t="shared" si="32"/>
        <v>736</v>
      </c>
      <c r="AB1052" s="286">
        <v>45611</v>
      </c>
      <c r="AC1052" s="4">
        <v>1</v>
      </c>
      <c r="AD1052" s="127">
        <f t="shared" si="33"/>
        <v>736</v>
      </c>
    </row>
    <row r="1053" spans="27:30" x14ac:dyDescent="0.25">
      <c r="AA1053">
        <f t="shared" si="32"/>
        <v>736</v>
      </c>
      <c r="AB1053" s="286">
        <v>45612</v>
      </c>
      <c r="AC1053" s="4">
        <v>0</v>
      </c>
      <c r="AD1053" s="127">
        <f t="shared" si="33"/>
        <v>736</v>
      </c>
    </row>
    <row r="1054" spans="27:30" x14ac:dyDescent="0.25">
      <c r="AA1054">
        <f t="shared" si="32"/>
        <v>736</v>
      </c>
      <c r="AB1054" s="286">
        <v>45613</v>
      </c>
      <c r="AC1054" s="4">
        <v>0</v>
      </c>
      <c r="AD1054" s="127">
        <f t="shared" si="33"/>
        <v>736</v>
      </c>
    </row>
    <row r="1055" spans="27:30" x14ac:dyDescent="0.25">
      <c r="AA1055">
        <f t="shared" si="32"/>
        <v>737</v>
      </c>
      <c r="AB1055" s="286">
        <v>45614</v>
      </c>
      <c r="AC1055" s="4">
        <v>1</v>
      </c>
      <c r="AD1055" s="127">
        <f t="shared" si="33"/>
        <v>737</v>
      </c>
    </row>
    <row r="1056" spans="27:30" x14ac:dyDescent="0.25">
      <c r="AA1056">
        <f t="shared" si="32"/>
        <v>738</v>
      </c>
      <c r="AB1056" s="286">
        <v>45615</v>
      </c>
      <c r="AC1056" s="4">
        <v>1</v>
      </c>
      <c r="AD1056" s="127">
        <f t="shared" si="33"/>
        <v>738</v>
      </c>
    </row>
    <row r="1057" spans="27:30" x14ac:dyDescent="0.25">
      <c r="AA1057">
        <f t="shared" si="32"/>
        <v>739</v>
      </c>
      <c r="AB1057" s="286">
        <v>45616</v>
      </c>
      <c r="AC1057" s="4">
        <v>1</v>
      </c>
      <c r="AD1057" s="127">
        <f t="shared" si="33"/>
        <v>739</v>
      </c>
    </row>
    <row r="1058" spans="27:30" x14ac:dyDescent="0.25">
      <c r="AA1058">
        <f t="shared" si="32"/>
        <v>740</v>
      </c>
      <c r="AB1058" s="286">
        <v>45617</v>
      </c>
      <c r="AC1058" s="4">
        <v>1</v>
      </c>
      <c r="AD1058" s="127">
        <f t="shared" si="33"/>
        <v>740</v>
      </c>
    </row>
    <row r="1059" spans="27:30" x14ac:dyDescent="0.25">
      <c r="AA1059">
        <f t="shared" si="32"/>
        <v>741</v>
      </c>
      <c r="AB1059" s="286">
        <v>45618</v>
      </c>
      <c r="AC1059" s="4">
        <v>1</v>
      </c>
      <c r="AD1059" s="127">
        <f t="shared" si="33"/>
        <v>741</v>
      </c>
    </row>
    <row r="1060" spans="27:30" x14ac:dyDescent="0.25">
      <c r="AA1060">
        <f t="shared" si="32"/>
        <v>741</v>
      </c>
      <c r="AB1060" s="286">
        <v>45619</v>
      </c>
      <c r="AC1060" s="4">
        <v>0</v>
      </c>
      <c r="AD1060" s="127">
        <f t="shared" si="33"/>
        <v>741</v>
      </c>
    </row>
    <row r="1061" spans="27:30" x14ac:dyDescent="0.25">
      <c r="AA1061">
        <f t="shared" si="32"/>
        <v>741</v>
      </c>
      <c r="AB1061" s="286">
        <v>45620</v>
      </c>
      <c r="AC1061" s="4">
        <v>0</v>
      </c>
      <c r="AD1061" s="127">
        <f t="shared" si="33"/>
        <v>741</v>
      </c>
    </row>
    <row r="1062" spans="27:30" x14ac:dyDescent="0.25">
      <c r="AA1062">
        <f t="shared" si="32"/>
        <v>742</v>
      </c>
      <c r="AB1062" s="286">
        <v>45621</v>
      </c>
      <c r="AC1062" s="4">
        <v>1</v>
      </c>
      <c r="AD1062" s="127">
        <f t="shared" si="33"/>
        <v>742</v>
      </c>
    </row>
    <row r="1063" spans="27:30" x14ac:dyDescent="0.25">
      <c r="AA1063">
        <f t="shared" si="32"/>
        <v>743</v>
      </c>
      <c r="AB1063" s="286">
        <v>45622</v>
      </c>
      <c r="AC1063" s="4">
        <v>1</v>
      </c>
      <c r="AD1063" s="127">
        <f t="shared" si="33"/>
        <v>743</v>
      </c>
    </row>
    <row r="1064" spans="27:30" x14ac:dyDescent="0.25">
      <c r="AA1064">
        <f t="shared" si="32"/>
        <v>744</v>
      </c>
      <c r="AB1064" s="286">
        <v>45623</v>
      </c>
      <c r="AC1064" s="4">
        <v>1</v>
      </c>
      <c r="AD1064" s="127">
        <f t="shared" si="33"/>
        <v>744</v>
      </c>
    </row>
    <row r="1065" spans="27:30" x14ac:dyDescent="0.25">
      <c r="AA1065">
        <f t="shared" si="32"/>
        <v>745</v>
      </c>
      <c r="AB1065" s="286">
        <v>45624</v>
      </c>
      <c r="AC1065" s="4">
        <v>1</v>
      </c>
      <c r="AD1065" s="127">
        <f t="shared" si="33"/>
        <v>745</v>
      </c>
    </row>
    <row r="1066" spans="27:30" x14ac:dyDescent="0.25">
      <c r="AA1066">
        <f t="shared" si="32"/>
        <v>746</v>
      </c>
      <c r="AB1066" s="286">
        <v>45625</v>
      </c>
      <c r="AC1066" s="4">
        <v>1</v>
      </c>
      <c r="AD1066" s="127">
        <f t="shared" si="33"/>
        <v>746</v>
      </c>
    </row>
    <row r="1067" spans="27:30" x14ac:dyDescent="0.25">
      <c r="AA1067">
        <f t="shared" si="32"/>
        <v>746</v>
      </c>
      <c r="AB1067" s="286">
        <v>45626</v>
      </c>
      <c r="AC1067" s="4">
        <v>0</v>
      </c>
      <c r="AD1067" s="127">
        <f t="shared" si="33"/>
        <v>746</v>
      </c>
    </row>
    <row r="1068" spans="27:30" x14ac:dyDescent="0.25">
      <c r="AA1068">
        <f t="shared" si="32"/>
        <v>746</v>
      </c>
      <c r="AB1068" s="286">
        <v>45627</v>
      </c>
      <c r="AC1068" s="4">
        <v>0</v>
      </c>
      <c r="AD1068" s="127">
        <f t="shared" si="33"/>
        <v>746</v>
      </c>
    </row>
    <row r="1069" spans="27:30" x14ac:dyDescent="0.25">
      <c r="AA1069">
        <f t="shared" si="32"/>
        <v>747</v>
      </c>
      <c r="AB1069" s="286">
        <v>45628</v>
      </c>
      <c r="AC1069" s="4">
        <v>1</v>
      </c>
      <c r="AD1069" s="127">
        <f t="shared" si="33"/>
        <v>747</v>
      </c>
    </row>
    <row r="1070" spans="27:30" x14ac:dyDescent="0.25">
      <c r="AA1070">
        <f t="shared" si="32"/>
        <v>748</v>
      </c>
      <c r="AB1070" s="286">
        <v>45629</v>
      </c>
      <c r="AC1070" s="4">
        <v>1</v>
      </c>
      <c r="AD1070" s="127">
        <f t="shared" si="33"/>
        <v>748</v>
      </c>
    </row>
    <row r="1071" spans="27:30" x14ac:dyDescent="0.25">
      <c r="AA1071">
        <f t="shared" si="32"/>
        <v>749</v>
      </c>
      <c r="AB1071" s="286">
        <v>45630</v>
      </c>
      <c r="AC1071" s="4">
        <v>1</v>
      </c>
      <c r="AD1071" s="127">
        <f t="shared" si="33"/>
        <v>749</v>
      </c>
    </row>
    <row r="1072" spans="27:30" x14ac:dyDescent="0.25">
      <c r="AA1072">
        <f t="shared" si="32"/>
        <v>750</v>
      </c>
      <c r="AB1072" s="286">
        <v>45631</v>
      </c>
      <c r="AC1072" s="4">
        <v>1</v>
      </c>
      <c r="AD1072" s="127">
        <f t="shared" si="33"/>
        <v>750</v>
      </c>
    </row>
    <row r="1073" spans="27:30" x14ac:dyDescent="0.25">
      <c r="AA1073">
        <f t="shared" si="32"/>
        <v>751</v>
      </c>
      <c r="AB1073" s="286">
        <v>45632</v>
      </c>
      <c r="AC1073" s="4">
        <v>1</v>
      </c>
      <c r="AD1073" s="127">
        <f t="shared" si="33"/>
        <v>751</v>
      </c>
    </row>
    <row r="1074" spans="27:30" x14ac:dyDescent="0.25">
      <c r="AA1074">
        <f t="shared" si="32"/>
        <v>751</v>
      </c>
      <c r="AB1074" s="286">
        <v>45633</v>
      </c>
      <c r="AC1074" s="4">
        <v>0</v>
      </c>
      <c r="AD1074" s="127">
        <f t="shared" si="33"/>
        <v>751</v>
      </c>
    </row>
    <row r="1075" spans="27:30" x14ac:dyDescent="0.25">
      <c r="AA1075">
        <f t="shared" si="32"/>
        <v>751</v>
      </c>
      <c r="AB1075" s="286">
        <v>45634</v>
      </c>
      <c r="AC1075" s="4">
        <v>0</v>
      </c>
      <c r="AD1075" s="127">
        <f t="shared" si="33"/>
        <v>751</v>
      </c>
    </row>
    <row r="1076" spans="27:30" x14ac:dyDescent="0.25">
      <c r="AA1076">
        <f t="shared" si="32"/>
        <v>752</v>
      </c>
      <c r="AB1076" s="286">
        <v>45635</v>
      </c>
      <c r="AC1076" s="4">
        <v>1</v>
      </c>
      <c r="AD1076" s="127">
        <f t="shared" si="33"/>
        <v>752</v>
      </c>
    </row>
    <row r="1077" spans="27:30" x14ac:dyDescent="0.25">
      <c r="AA1077">
        <f t="shared" si="32"/>
        <v>753</v>
      </c>
      <c r="AB1077" s="286">
        <v>45636</v>
      </c>
      <c r="AC1077" s="4">
        <v>1</v>
      </c>
      <c r="AD1077" s="127">
        <f t="shared" si="33"/>
        <v>753</v>
      </c>
    </row>
    <row r="1078" spans="27:30" x14ac:dyDescent="0.25">
      <c r="AA1078">
        <f t="shared" si="32"/>
        <v>754</v>
      </c>
      <c r="AB1078" s="286">
        <v>45637</v>
      </c>
      <c r="AC1078" s="4">
        <v>1</v>
      </c>
      <c r="AD1078" s="127">
        <f t="shared" si="33"/>
        <v>754</v>
      </c>
    </row>
    <row r="1079" spans="27:30" x14ac:dyDescent="0.25">
      <c r="AA1079">
        <f t="shared" si="32"/>
        <v>755</v>
      </c>
      <c r="AB1079" s="286">
        <v>45638</v>
      </c>
      <c r="AC1079" s="4">
        <v>1</v>
      </c>
      <c r="AD1079" s="127">
        <f t="shared" si="33"/>
        <v>755</v>
      </c>
    </row>
    <row r="1080" spans="27:30" x14ac:dyDescent="0.25">
      <c r="AA1080">
        <f t="shared" si="32"/>
        <v>756</v>
      </c>
      <c r="AB1080" s="286">
        <v>45639</v>
      </c>
      <c r="AC1080" s="4">
        <v>1</v>
      </c>
      <c r="AD1080" s="127">
        <f t="shared" si="33"/>
        <v>756</v>
      </c>
    </row>
    <row r="1081" spans="27:30" x14ac:dyDescent="0.25">
      <c r="AA1081">
        <f t="shared" si="32"/>
        <v>756</v>
      </c>
      <c r="AB1081" s="286">
        <v>45640</v>
      </c>
      <c r="AC1081" s="4">
        <v>0</v>
      </c>
      <c r="AD1081" s="127">
        <f t="shared" si="33"/>
        <v>756</v>
      </c>
    </row>
    <row r="1082" spans="27:30" x14ac:dyDescent="0.25">
      <c r="AA1082">
        <f t="shared" si="32"/>
        <v>756</v>
      </c>
      <c r="AB1082" s="286">
        <v>45641</v>
      </c>
      <c r="AC1082" s="4">
        <v>0</v>
      </c>
      <c r="AD1082" s="127">
        <f t="shared" si="33"/>
        <v>756</v>
      </c>
    </row>
    <row r="1083" spans="27:30" x14ac:dyDescent="0.25">
      <c r="AA1083">
        <f t="shared" si="32"/>
        <v>757</v>
      </c>
      <c r="AB1083" s="286">
        <v>45642</v>
      </c>
      <c r="AC1083" s="4">
        <v>1</v>
      </c>
      <c r="AD1083" s="127">
        <f t="shared" si="33"/>
        <v>757</v>
      </c>
    </row>
    <row r="1084" spans="27:30" x14ac:dyDescent="0.25">
      <c r="AA1084">
        <f t="shared" si="32"/>
        <v>758</v>
      </c>
      <c r="AB1084" s="286">
        <v>45643</v>
      </c>
      <c r="AC1084" s="4">
        <v>1</v>
      </c>
      <c r="AD1084" s="127">
        <f t="shared" si="33"/>
        <v>758</v>
      </c>
    </row>
    <row r="1085" spans="27:30" x14ac:dyDescent="0.25">
      <c r="AA1085">
        <f t="shared" si="32"/>
        <v>759</v>
      </c>
      <c r="AB1085" s="286">
        <v>45644</v>
      </c>
      <c r="AC1085" s="4">
        <v>1</v>
      </c>
      <c r="AD1085" s="127">
        <f t="shared" si="33"/>
        <v>759</v>
      </c>
    </row>
    <row r="1086" spans="27:30" x14ac:dyDescent="0.25">
      <c r="AA1086">
        <f t="shared" si="32"/>
        <v>760</v>
      </c>
      <c r="AB1086" s="286">
        <v>45645</v>
      </c>
      <c r="AC1086" s="4">
        <v>1</v>
      </c>
      <c r="AD1086" s="127">
        <f t="shared" si="33"/>
        <v>760</v>
      </c>
    </row>
    <row r="1087" spans="27:30" x14ac:dyDescent="0.25">
      <c r="AA1087">
        <f t="shared" si="32"/>
        <v>761</v>
      </c>
      <c r="AB1087" s="286">
        <v>45646</v>
      </c>
      <c r="AC1087" s="4">
        <v>1</v>
      </c>
      <c r="AD1087" s="127">
        <f t="shared" si="33"/>
        <v>761</v>
      </c>
    </row>
    <row r="1088" spans="27:30" x14ac:dyDescent="0.25">
      <c r="AA1088">
        <f t="shared" si="32"/>
        <v>761</v>
      </c>
      <c r="AB1088" s="286">
        <v>45647</v>
      </c>
      <c r="AC1088" s="4">
        <v>0</v>
      </c>
      <c r="AD1088" s="127">
        <f t="shared" si="33"/>
        <v>761</v>
      </c>
    </row>
    <row r="1089" spans="27:30" x14ac:dyDescent="0.25">
      <c r="AA1089">
        <f t="shared" si="32"/>
        <v>761</v>
      </c>
      <c r="AB1089" s="286">
        <v>45648</v>
      </c>
      <c r="AC1089" s="4">
        <v>0</v>
      </c>
      <c r="AD1089" s="127">
        <f t="shared" si="33"/>
        <v>761</v>
      </c>
    </row>
    <row r="1090" spans="27:30" x14ac:dyDescent="0.25">
      <c r="AA1090">
        <f t="shared" si="32"/>
        <v>762</v>
      </c>
      <c r="AB1090" s="286">
        <v>45649</v>
      </c>
      <c r="AC1090" s="4">
        <v>1</v>
      </c>
      <c r="AD1090" s="127">
        <f t="shared" si="33"/>
        <v>762</v>
      </c>
    </row>
    <row r="1091" spans="27:30" x14ac:dyDescent="0.25">
      <c r="AA1091">
        <f t="shared" si="32"/>
        <v>763</v>
      </c>
      <c r="AB1091" s="286">
        <v>45650</v>
      </c>
      <c r="AC1091" s="4">
        <v>1</v>
      </c>
      <c r="AD1091" s="127">
        <f t="shared" si="33"/>
        <v>763</v>
      </c>
    </row>
    <row r="1092" spans="27:30" x14ac:dyDescent="0.25">
      <c r="AA1092">
        <f t="shared" ref="AA1092:AA1155" si="34">AA1091+AC1092</f>
        <v>764</v>
      </c>
      <c r="AB1092" s="286">
        <v>45651</v>
      </c>
      <c r="AC1092" s="4">
        <v>1</v>
      </c>
      <c r="AD1092" s="127">
        <f t="shared" si="33"/>
        <v>764</v>
      </c>
    </row>
    <row r="1093" spans="27:30" x14ac:dyDescent="0.25">
      <c r="AA1093">
        <f t="shared" si="34"/>
        <v>765</v>
      </c>
      <c r="AB1093" s="286">
        <v>45652</v>
      </c>
      <c r="AC1093" s="4">
        <v>1</v>
      </c>
      <c r="AD1093" s="127">
        <f t="shared" ref="AD1093:AD1156" si="35">AA1092+AC1093</f>
        <v>765</v>
      </c>
    </row>
    <row r="1094" spans="27:30" x14ac:dyDescent="0.25">
      <c r="AA1094">
        <f t="shared" si="34"/>
        <v>766</v>
      </c>
      <c r="AB1094" s="286">
        <v>45653</v>
      </c>
      <c r="AC1094" s="4">
        <v>1</v>
      </c>
      <c r="AD1094" s="127">
        <f t="shared" si="35"/>
        <v>766</v>
      </c>
    </row>
    <row r="1095" spans="27:30" x14ac:dyDescent="0.25">
      <c r="AA1095">
        <f t="shared" si="34"/>
        <v>766</v>
      </c>
      <c r="AB1095" s="286">
        <v>45654</v>
      </c>
      <c r="AC1095" s="4">
        <v>0</v>
      </c>
      <c r="AD1095" s="127">
        <f t="shared" si="35"/>
        <v>766</v>
      </c>
    </row>
    <row r="1096" spans="27:30" x14ac:dyDescent="0.25">
      <c r="AA1096">
        <f t="shared" si="34"/>
        <v>766</v>
      </c>
      <c r="AB1096" s="286">
        <v>45655</v>
      </c>
      <c r="AC1096" s="4">
        <v>0</v>
      </c>
      <c r="AD1096" s="127">
        <f t="shared" si="35"/>
        <v>766</v>
      </c>
    </row>
    <row r="1097" spans="27:30" x14ac:dyDescent="0.25">
      <c r="AA1097">
        <f t="shared" si="34"/>
        <v>767</v>
      </c>
      <c r="AB1097" s="286">
        <v>45656</v>
      </c>
      <c r="AC1097" s="4">
        <v>1</v>
      </c>
      <c r="AD1097" s="127">
        <f t="shared" si="35"/>
        <v>767</v>
      </c>
    </row>
    <row r="1098" spans="27:30" x14ac:dyDescent="0.25">
      <c r="AA1098">
        <f t="shared" si="34"/>
        <v>768</v>
      </c>
      <c r="AB1098" s="286">
        <v>45657</v>
      </c>
      <c r="AC1098" s="4">
        <v>1</v>
      </c>
      <c r="AD1098" s="127">
        <f t="shared" si="35"/>
        <v>768</v>
      </c>
    </row>
    <row r="1099" spans="27:30" x14ac:dyDescent="0.25">
      <c r="AA1099">
        <f t="shared" si="34"/>
        <v>769</v>
      </c>
      <c r="AB1099" s="286">
        <v>45658</v>
      </c>
      <c r="AC1099" s="4">
        <v>1</v>
      </c>
      <c r="AD1099" s="127">
        <f t="shared" si="35"/>
        <v>769</v>
      </c>
    </row>
    <row r="1100" spans="27:30" x14ac:dyDescent="0.25">
      <c r="AA1100">
        <f t="shared" si="34"/>
        <v>770</v>
      </c>
      <c r="AB1100" s="286">
        <v>45659</v>
      </c>
      <c r="AC1100" s="4">
        <v>1</v>
      </c>
      <c r="AD1100" s="127">
        <f t="shared" si="35"/>
        <v>770</v>
      </c>
    </row>
    <row r="1101" spans="27:30" x14ac:dyDescent="0.25">
      <c r="AA1101">
        <f t="shared" si="34"/>
        <v>771</v>
      </c>
      <c r="AB1101" s="286">
        <v>45660</v>
      </c>
      <c r="AC1101" s="4">
        <v>1</v>
      </c>
      <c r="AD1101" s="127">
        <f t="shared" si="35"/>
        <v>771</v>
      </c>
    </row>
    <row r="1102" spans="27:30" x14ac:dyDescent="0.25">
      <c r="AA1102">
        <f t="shared" si="34"/>
        <v>771</v>
      </c>
      <c r="AB1102" s="286">
        <v>45661</v>
      </c>
      <c r="AC1102" s="4">
        <v>0</v>
      </c>
      <c r="AD1102" s="127">
        <f t="shared" si="35"/>
        <v>771</v>
      </c>
    </row>
    <row r="1103" spans="27:30" x14ac:dyDescent="0.25">
      <c r="AA1103">
        <f t="shared" si="34"/>
        <v>771</v>
      </c>
      <c r="AB1103" s="286">
        <v>45662</v>
      </c>
      <c r="AC1103" s="4">
        <v>0</v>
      </c>
      <c r="AD1103" s="127">
        <f t="shared" si="35"/>
        <v>771</v>
      </c>
    </row>
    <row r="1104" spans="27:30" x14ac:dyDescent="0.25">
      <c r="AA1104">
        <f t="shared" si="34"/>
        <v>772</v>
      </c>
      <c r="AB1104" s="286">
        <v>45663</v>
      </c>
      <c r="AC1104" s="4">
        <v>1</v>
      </c>
      <c r="AD1104" s="127">
        <f t="shared" si="35"/>
        <v>772</v>
      </c>
    </row>
    <row r="1105" spans="27:30" x14ac:dyDescent="0.25">
      <c r="AA1105">
        <f t="shared" si="34"/>
        <v>773</v>
      </c>
      <c r="AB1105" s="286">
        <v>45664</v>
      </c>
      <c r="AC1105" s="4">
        <v>1</v>
      </c>
      <c r="AD1105" s="127">
        <f t="shared" si="35"/>
        <v>773</v>
      </c>
    </row>
    <row r="1106" spans="27:30" x14ac:dyDescent="0.25">
      <c r="AA1106">
        <f t="shared" si="34"/>
        <v>774</v>
      </c>
      <c r="AB1106" s="286">
        <v>45665</v>
      </c>
      <c r="AC1106" s="4">
        <v>1</v>
      </c>
      <c r="AD1106" s="127">
        <f t="shared" si="35"/>
        <v>774</v>
      </c>
    </row>
    <row r="1107" spans="27:30" x14ac:dyDescent="0.25">
      <c r="AA1107">
        <f t="shared" si="34"/>
        <v>775</v>
      </c>
      <c r="AB1107" s="286">
        <v>45666</v>
      </c>
      <c r="AC1107" s="4">
        <v>1</v>
      </c>
      <c r="AD1107" s="127">
        <f t="shared" si="35"/>
        <v>775</v>
      </c>
    </row>
    <row r="1108" spans="27:30" x14ac:dyDescent="0.25">
      <c r="AA1108">
        <f t="shared" si="34"/>
        <v>776</v>
      </c>
      <c r="AB1108" s="286">
        <v>45667</v>
      </c>
      <c r="AC1108" s="4">
        <v>1</v>
      </c>
      <c r="AD1108" s="127">
        <f t="shared" si="35"/>
        <v>776</v>
      </c>
    </row>
    <row r="1109" spans="27:30" x14ac:dyDescent="0.25">
      <c r="AA1109">
        <f t="shared" si="34"/>
        <v>776</v>
      </c>
      <c r="AB1109" s="286">
        <v>45668</v>
      </c>
      <c r="AC1109" s="4">
        <v>0</v>
      </c>
      <c r="AD1109" s="127">
        <f t="shared" si="35"/>
        <v>776</v>
      </c>
    </row>
    <row r="1110" spans="27:30" x14ac:dyDescent="0.25">
      <c r="AA1110">
        <f t="shared" si="34"/>
        <v>776</v>
      </c>
      <c r="AB1110" s="286">
        <v>45669</v>
      </c>
      <c r="AC1110" s="4">
        <v>0</v>
      </c>
      <c r="AD1110" s="127">
        <f t="shared" si="35"/>
        <v>776</v>
      </c>
    </row>
    <row r="1111" spans="27:30" x14ac:dyDescent="0.25">
      <c r="AA1111">
        <f t="shared" si="34"/>
        <v>777</v>
      </c>
      <c r="AB1111" s="286">
        <v>45670</v>
      </c>
      <c r="AC1111" s="4">
        <v>1</v>
      </c>
      <c r="AD1111" s="127">
        <f t="shared" si="35"/>
        <v>777</v>
      </c>
    </row>
    <row r="1112" spans="27:30" x14ac:dyDescent="0.25">
      <c r="AA1112">
        <f t="shared" si="34"/>
        <v>778</v>
      </c>
      <c r="AB1112" s="286">
        <v>45671</v>
      </c>
      <c r="AC1112" s="4">
        <v>1</v>
      </c>
      <c r="AD1112" s="127">
        <f t="shared" si="35"/>
        <v>778</v>
      </c>
    </row>
    <row r="1113" spans="27:30" x14ac:dyDescent="0.25">
      <c r="AA1113">
        <f t="shared" si="34"/>
        <v>779</v>
      </c>
      <c r="AB1113" s="286">
        <v>45672</v>
      </c>
      <c r="AC1113" s="4">
        <v>1</v>
      </c>
      <c r="AD1113" s="127">
        <f t="shared" si="35"/>
        <v>779</v>
      </c>
    </row>
    <row r="1114" spans="27:30" x14ac:dyDescent="0.25">
      <c r="AA1114">
        <f t="shared" si="34"/>
        <v>780</v>
      </c>
      <c r="AB1114" s="286">
        <v>45673</v>
      </c>
      <c r="AC1114" s="4">
        <v>1</v>
      </c>
      <c r="AD1114" s="127">
        <f t="shared" si="35"/>
        <v>780</v>
      </c>
    </row>
    <row r="1115" spans="27:30" x14ac:dyDescent="0.25">
      <c r="AA1115">
        <f t="shared" si="34"/>
        <v>781</v>
      </c>
      <c r="AB1115" s="286">
        <v>45674</v>
      </c>
      <c r="AC1115" s="4">
        <v>1</v>
      </c>
      <c r="AD1115" s="127">
        <f t="shared" si="35"/>
        <v>781</v>
      </c>
    </row>
    <row r="1116" spans="27:30" x14ac:dyDescent="0.25">
      <c r="AA1116">
        <f t="shared" si="34"/>
        <v>781</v>
      </c>
      <c r="AB1116" s="286">
        <v>45675</v>
      </c>
      <c r="AC1116" s="4">
        <v>0</v>
      </c>
      <c r="AD1116" s="127">
        <f t="shared" si="35"/>
        <v>781</v>
      </c>
    </row>
    <row r="1117" spans="27:30" x14ac:dyDescent="0.25">
      <c r="AA1117">
        <f t="shared" si="34"/>
        <v>781</v>
      </c>
      <c r="AB1117" s="286">
        <v>45676</v>
      </c>
      <c r="AC1117" s="4">
        <v>0</v>
      </c>
      <c r="AD1117" s="127">
        <f t="shared" si="35"/>
        <v>781</v>
      </c>
    </row>
    <row r="1118" spans="27:30" x14ac:dyDescent="0.25">
      <c r="AA1118">
        <f t="shared" si="34"/>
        <v>782</v>
      </c>
      <c r="AB1118" s="286">
        <v>45677</v>
      </c>
      <c r="AC1118" s="4">
        <v>1</v>
      </c>
      <c r="AD1118" s="127">
        <f t="shared" si="35"/>
        <v>782</v>
      </c>
    </row>
    <row r="1119" spans="27:30" x14ac:dyDescent="0.25">
      <c r="AA1119">
        <f t="shared" si="34"/>
        <v>783</v>
      </c>
      <c r="AB1119" s="286">
        <v>45678</v>
      </c>
      <c r="AC1119" s="4">
        <v>1</v>
      </c>
      <c r="AD1119" s="127">
        <f t="shared" si="35"/>
        <v>783</v>
      </c>
    </row>
    <row r="1120" spans="27:30" x14ac:dyDescent="0.25">
      <c r="AA1120">
        <f t="shared" si="34"/>
        <v>784</v>
      </c>
      <c r="AB1120" s="286">
        <v>45679</v>
      </c>
      <c r="AC1120" s="4">
        <v>1</v>
      </c>
      <c r="AD1120" s="127">
        <f t="shared" si="35"/>
        <v>784</v>
      </c>
    </row>
    <row r="1121" spans="27:30" x14ac:dyDescent="0.25">
      <c r="AA1121">
        <f t="shared" si="34"/>
        <v>785</v>
      </c>
      <c r="AB1121" s="286">
        <v>45680</v>
      </c>
      <c r="AC1121" s="4">
        <v>1</v>
      </c>
      <c r="AD1121" s="127">
        <f t="shared" si="35"/>
        <v>785</v>
      </c>
    </row>
    <row r="1122" spans="27:30" x14ac:dyDescent="0.25">
      <c r="AA1122">
        <f t="shared" si="34"/>
        <v>786</v>
      </c>
      <c r="AB1122" s="286">
        <v>45681</v>
      </c>
      <c r="AC1122" s="4">
        <v>1</v>
      </c>
      <c r="AD1122" s="127">
        <f t="shared" si="35"/>
        <v>786</v>
      </c>
    </row>
    <row r="1123" spans="27:30" x14ac:dyDescent="0.25">
      <c r="AA1123">
        <f t="shared" si="34"/>
        <v>786</v>
      </c>
      <c r="AB1123" s="286">
        <v>45682</v>
      </c>
      <c r="AC1123" s="4">
        <v>0</v>
      </c>
      <c r="AD1123" s="127">
        <f t="shared" si="35"/>
        <v>786</v>
      </c>
    </row>
    <row r="1124" spans="27:30" x14ac:dyDescent="0.25">
      <c r="AA1124">
        <f t="shared" si="34"/>
        <v>786</v>
      </c>
      <c r="AB1124" s="286">
        <v>45683</v>
      </c>
      <c r="AC1124" s="4">
        <v>0</v>
      </c>
      <c r="AD1124" s="127">
        <f t="shared" si="35"/>
        <v>786</v>
      </c>
    </row>
    <row r="1125" spans="27:30" x14ac:dyDescent="0.25">
      <c r="AA1125">
        <f t="shared" si="34"/>
        <v>787</v>
      </c>
      <c r="AB1125" s="286">
        <v>45684</v>
      </c>
      <c r="AC1125" s="4">
        <v>1</v>
      </c>
      <c r="AD1125" s="127">
        <f t="shared" si="35"/>
        <v>787</v>
      </c>
    </row>
    <row r="1126" spans="27:30" x14ac:dyDescent="0.25">
      <c r="AA1126">
        <f t="shared" si="34"/>
        <v>788</v>
      </c>
      <c r="AB1126" s="286">
        <v>45685</v>
      </c>
      <c r="AC1126" s="4">
        <v>1</v>
      </c>
      <c r="AD1126" s="127">
        <f t="shared" si="35"/>
        <v>788</v>
      </c>
    </row>
    <row r="1127" spans="27:30" x14ac:dyDescent="0.25">
      <c r="AA1127">
        <f t="shared" si="34"/>
        <v>789</v>
      </c>
      <c r="AB1127" s="286">
        <v>45686</v>
      </c>
      <c r="AC1127" s="4">
        <v>1</v>
      </c>
      <c r="AD1127" s="127">
        <f t="shared" si="35"/>
        <v>789</v>
      </c>
    </row>
    <row r="1128" spans="27:30" x14ac:dyDescent="0.25">
      <c r="AA1128">
        <f t="shared" si="34"/>
        <v>790</v>
      </c>
      <c r="AB1128" s="286">
        <v>45687</v>
      </c>
      <c r="AC1128" s="4">
        <v>1</v>
      </c>
      <c r="AD1128" s="127">
        <f t="shared" si="35"/>
        <v>790</v>
      </c>
    </row>
    <row r="1129" spans="27:30" x14ac:dyDescent="0.25">
      <c r="AA1129">
        <f t="shared" si="34"/>
        <v>791</v>
      </c>
      <c r="AB1129" s="286">
        <v>45688</v>
      </c>
      <c r="AC1129" s="4">
        <v>1</v>
      </c>
      <c r="AD1129" s="127">
        <f t="shared" si="35"/>
        <v>791</v>
      </c>
    </row>
    <row r="1130" spans="27:30" x14ac:dyDescent="0.25">
      <c r="AA1130">
        <f t="shared" si="34"/>
        <v>791</v>
      </c>
      <c r="AB1130" s="286">
        <v>45689</v>
      </c>
      <c r="AC1130" s="4">
        <v>0</v>
      </c>
      <c r="AD1130" s="127">
        <f t="shared" si="35"/>
        <v>791</v>
      </c>
    </row>
    <row r="1131" spans="27:30" x14ac:dyDescent="0.25">
      <c r="AA1131">
        <f t="shared" si="34"/>
        <v>791</v>
      </c>
      <c r="AB1131" s="286">
        <v>45690</v>
      </c>
      <c r="AC1131" s="4">
        <v>0</v>
      </c>
      <c r="AD1131" s="127">
        <f t="shared" si="35"/>
        <v>791</v>
      </c>
    </row>
    <row r="1132" spans="27:30" x14ac:dyDescent="0.25">
      <c r="AA1132">
        <f t="shared" si="34"/>
        <v>792</v>
      </c>
      <c r="AB1132" s="286">
        <v>45691</v>
      </c>
      <c r="AC1132" s="4">
        <v>1</v>
      </c>
      <c r="AD1132" s="127">
        <f t="shared" si="35"/>
        <v>792</v>
      </c>
    </row>
    <row r="1133" spans="27:30" x14ac:dyDescent="0.25">
      <c r="AA1133">
        <f t="shared" si="34"/>
        <v>793</v>
      </c>
      <c r="AB1133" s="286">
        <v>45692</v>
      </c>
      <c r="AC1133" s="4">
        <v>1</v>
      </c>
      <c r="AD1133" s="127">
        <f t="shared" si="35"/>
        <v>793</v>
      </c>
    </row>
    <row r="1134" spans="27:30" x14ac:dyDescent="0.25">
      <c r="AA1134">
        <f t="shared" si="34"/>
        <v>794</v>
      </c>
      <c r="AB1134" s="286">
        <v>45693</v>
      </c>
      <c r="AC1134" s="4">
        <v>1</v>
      </c>
      <c r="AD1134" s="127">
        <f t="shared" si="35"/>
        <v>794</v>
      </c>
    </row>
    <row r="1135" spans="27:30" x14ac:dyDescent="0.25">
      <c r="AA1135">
        <f t="shared" si="34"/>
        <v>795</v>
      </c>
      <c r="AB1135" s="286">
        <v>45694</v>
      </c>
      <c r="AC1135" s="4">
        <v>1</v>
      </c>
      <c r="AD1135" s="127">
        <f t="shared" si="35"/>
        <v>795</v>
      </c>
    </row>
    <row r="1136" spans="27:30" x14ac:dyDescent="0.25">
      <c r="AA1136">
        <f t="shared" si="34"/>
        <v>796</v>
      </c>
      <c r="AB1136" s="286">
        <v>45695</v>
      </c>
      <c r="AC1136" s="4">
        <v>1</v>
      </c>
      <c r="AD1136" s="127">
        <f t="shared" si="35"/>
        <v>796</v>
      </c>
    </row>
    <row r="1137" spans="27:30" x14ac:dyDescent="0.25">
      <c r="AA1137">
        <f t="shared" si="34"/>
        <v>796</v>
      </c>
      <c r="AB1137" s="286">
        <v>45696</v>
      </c>
      <c r="AC1137" s="4">
        <v>0</v>
      </c>
      <c r="AD1137" s="127">
        <f t="shared" si="35"/>
        <v>796</v>
      </c>
    </row>
    <row r="1138" spans="27:30" x14ac:dyDescent="0.25">
      <c r="AA1138">
        <f t="shared" si="34"/>
        <v>796</v>
      </c>
      <c r="AB1138" s="286">
        <v>45697</v>
      </c>
      <c r="AC1138" s="4">
        <v>0</v>
      </c>
      <c r="AD1138" s="127">
        <f t="shared" si="35"/>
        <v>796</v>
      </c>
    </row>
    <row r="1139" spans="27:30" x14ac:dyDescent="0.25">
      <c r="AA1139">
        <f t="shared" si="34"/>
        <v>797</v>
      </c>
      <c r="AB1139" s="286">
        <v>45698</v>
      </c>
      <c r="AC1139" s="4">
        <v>1</v>
      </c>
      <c r="AD1139" s="127">
        <f t="shared" si="35"/>
        <v>797</v>
      </c>
    </row>
    <row r="1140" spans="27:30" x14ac:dyDescent="0.25">
      <c r="AA1140">
        <f t="shared" si="34"/>
        <v>798</v>
      </c>
      <c r="AB1140" s="286">
        <v>45699</v>
      </c>
      <c r="AC1140" s="4">
        <v>1</v>
      </c>
      <c r="AD1140" s="127">
        <f t="shared" si="35"/>
        <v>798</v>
      </c>
    </row>
    <row r="1141" spans="27:30" x14ac:dyDescent="0.25">
      <c r="AA1141">
        <f t="shared" si="34"/>
        <v>799</v>
      </c>
      <c r="AB1141" s="286">
        <v>45700</v>
      </c>
      <c r="AC1141" s="4">
        <v>1</v>
      </c>
      <c r="AD1141" s="127">
        <f t="shared" si="35"/>
        <v>799</v>
      </c>
    </row>
    <row r="1142" spans="27:30" x14ac:dyDescent="0.25">
      <c r="AA1142">
        <f t="shared" si="34"/>
        <v>800</v>
      </c>
      <c r="AB1142" s="286">
        <v>45701</v>
      </c>
      <c r="AC1142" s="4">
        <v>1</v>
      </c>
      <c r="AD1142" s="127">
        <f t="shared" si="35"/>
        <v>800</v>
      </c>
    </row>
    <row r="1143" spans="27:30" x14ac:dyDescent="0.25">
      <c r="AA1143">
        <f t="shared" si="34"/>
        <v>801</v>
      </c>
      <c r="AB1143" s="286">
        <v>45702</v>
      </c>
      <c r="AC1143" s="4">
        <v>1</v>
      </c>
      <c r="AD1143" s="127">
        <f t="shared" si="35"/>
        <v>801</v>
      </c>
    </row>
    <row r="1144" spans="27:30" x14ac:dyDescent="0.25">
      <c r="AA1144">
        <f t="shared" si="34"/>
        <v>801</v>
      </c>
      <c r="AB1144" s="286">
        <v>45703</v>
      </c>
      <c r="AC1144" s="4">
        <v>0</v>
      </c>
      <c r="AD1144" s="127">
        <f t="shared" si="35"/>
        <v>801</v>
      </c>
    </row>
    <row r="1145" spans="27:30" x14ac:dyDescent="0.25">
      <c r="AA1145">
        <f t="shared" si="34"/>
        <v>801</v>
      </c>
      <c r="AB1145" s="286">
        <v>45704</v>
      </c>
      <c r="AC1145" s="4">
        <v>0</v>
      </c>
      <c r="AD1145" s="127">
        <f t="shared" si="35"/>
        <v>801</v>
      </c>
    </row>
    <row r="1146" spans="27:30" x14ac:dyDescent="0.25">
      <c r="AA1146">
        <f t="shared" si="34"/>
        <v>802</v>
      </c>
      <c r="AB1146" s="286">
        <v>45705</v>
      </c>
      <c r="AC1146" s="4">
        <v>1</v>
      </c>
      <c r="AD1146" s="127">
        <f t="shared" si="35"/>
        <v>802</v>
      </c>
    </row>
    <row r="1147" spans="27:30" x14ac:dyDescent="0.25">
      <c r="AA1147">
        <f t="shared" si="34"/>
        <v>803</v>
      </c>
      <c r="AB1147" s="286">
        <v>45706</v>
      </c>
      <c r="AC1147" s="4">
        <v>1</v>
      </c>
      <c r="AD1147" s="127">
        <f t="shared" si="35"/>
        <v>803</v>
      </c>
    </row>
    <row r="1148" spans="27:30" x14ac:dyDescent="0.25">
      <c r="AA1148">
        <f t="shared" si="34"/>
        <v>804</v>
      </c>
      <c r="AB1148" s="286">
        <v>45707</v>
      </c>
      <c r="AC1148" s="4">
        <v>1</v>
      </c>
      <c r="AD1148" s="127">
        <f t="shared" si="35"/>
        <v>804</v>
      </c>
    </row>
    <row r="1149" spans="27:30" x14ac:dyDescent="0.25">
      <c r="AA1149">
        <f t="shared" si="34"/>
        <v>805</v>
      </c>
      <c r="AB1149" s="286">
        <v>45708</v>
      </c>
      <c r="AC1149" s="4">
        <v>1</v>
      </c>
      <c r="AD1149" s="127">
        <f t="shared" si="35"/>
        <v>805</v>
      </c>
    </row>
    <row r="1150" spans="27:30" x14ac:dyDescent="0.25">
      <c r="AA1150">
        <f t="shared" si="34"/>
        <v>806</v>
      </c>
      <c r="AB1150" s="286">
        <v>45709</v>
      </c>
      <c r="AC1150" s="4">
        <v>1</v>
      </c>
      <c r="AD1150" s="127">
        <f t="shared" si="35"/>
        <v>806</v>
      </c>
    </row>
    <row r="1151" spans="27:30" x14ac:dyDescent="0.25">
      <c r="AA1151">
        <f t="shared" si="34"/>
        <v>806</v>
      </c>
      <c r="AB1151" s="286">
        <v>45710</v>
      </c>
      <c r="AC1151" s="4">
        <v>0</v>
      </c>
      <c r="AD1151" s="127">
        <f t="shared" si="35"/>
        <v>806</v>
      </c>
    </row>
    <row r="1152" spans="27:30" x14ac:dyDescent="0.25">
      <c r="AA1152">
        <f t="shared" si="34"/>
        <v>806</v>
      </c>
      <c r="AB1152" s="286">
        <v>45711</v>
      </c>
      <c r="AC1152" s="4">
        <v>0</v>
      </c>
      <c r="AD1152" s="127">
        <f t="shared" si="35"/>
        <v>806</v>
      </c>
    </row>
    <row r="1153" spans="27:30" x14ac:dyDescent="0.25">
      <c r="AA1153">
        <f t="shared" si="34"/>
        <v>807</v>
      </c>
      <c r="AB1153" s="286">
        <v>45712</v>
      </c>
      <c r="AC1153" s="4">
        <v>1</v>
      </c>
      <c r="AD1153" s="127">
        <f t="shared" si="35"/>
        <v>807</v>
      </c>
    </row>
    <row r="1154" spans="27:30" x14ac:dyDescent="0.25">
      <c r="AA1154">
        <f t="shared" si="34"/>
        <v>808</v>
      </c>
      <c r="AB1154" s="286">
        <v>45713</v>
      </c>
      <c r="AC1154" s="4">
        <v>1</v>
      </c>
      <c r="AD1154" s="127">
        <f t="shared" si="35"/>
        <v>808</v>
      </c>
    </row>
    <row r="1155" spans="27:30" x14ac:dyDescent="0.25">
      <c r="AA1155">
        <f t="shared" si="34"/>
        <v>809</v>
      </c>
      <c r="AB1155" s="286">
        <v>45714</v>
      </c>
      <c r="AC1155" s="4">
        <v>1</v>
      </c>
      <c r="AD1155" s="127">
        <f t="shared" si="35"/>
        <v>809</v>
      </c>
    </row>
    <row r="1156" spans="27:30" x14ac:dyDescent="0.25">
      <c r="AA1156">
        <f t="shared" ref="AA1156:AA1219" si="36">AA1155+AC1156</f>
        <v>810</v>
      </c>
      <c r="AB1156" s="286">
        <v>45715</v>
      </c>
      <c r="AC1156" s="4">
        <v>1</v>
      </c>
      <c r="AD1156" s="127">
        <f t="shared" si="35"/>
        <v>810</v>
      </c>
    </row>
    <row r="1157" spans="27:30" x14ac:dyDescent="0.25">
      <c r="AA1157">
        <f t="shared" si="36"/>
        <v>811</v>
      </c>
      <c r="AB1157" s="286">
        <v>45716</v>
      </c>
      <c r="AC1157" s="4">
        <v>1</v>
      </c>
      <c r="AD1157" s="127">
        <f t="shared" ref="AD1157:AD1220" si="37">AA1156+AC1157</f>
        <v>811</v>
      </c>
    </row>
    <row r="1158" spans="27:30" x14ac:dyDescent="0.25">
      <c r="AA1158">
        <f t="shared" si="36"/>
        <v>811</v>
      </c>
      <c r="AB1158" s="286">
        <v>45717</v>
      </c>
      <c r="AC1158" s="4">
        <v>0</v>
      </c>
      <c r="AD1158" s="127">
        <f t="shared" si="37"/>
        <v>811</v>
      </c>
    </row>
    <row r="1159" spans="27:30" x14ac:dyDescent="0.25">
      <c r="AA1159">
        <f t="shared" si="36"/>
        <v>811</v>
      </c>
      <c r="AB1159" s="286">
        <v>45718</v>
      </c>
      <c r="AC1159" s="4">
        <v>0</v>
      </c>
      <c r="AD1159" s="127">
        <f t="shared" si="37"/>
        <v>811</v>
      </c>
    </row>
    <row r="1160" spans="27:30" x14ac:dyDescent="0.25">
      <c r="AA1160">
        <f t="shared" si="36"/>
        <v>812</v>
      </c>
      <c r="AB1160" s="286">
        <v>45719</v>
      </c>
      <c r="AC1160" s="4">
        <v>1</v>
      </c>
      <c r="AD1160" s="127">
        <f t="shared" si="37"/>
        <v>812</v>
      </c>
    </row>
    <row r="1161" spans="27:30" x14ac:dyDescent="0.25">
      <c r="AA1161">
        <f t="shared" si="36"/>
        <v>813</v>
      </c>
      <c r="AB1161" s="286">
        <v>45720</v>
      </c>
      <c r="AC1161" s="4">
        <v>1</v>
      </c>
      <c r="AD1161" s="127">
        <f t="shared" si="37"/>
        <v>813</v>
      </c>
    </row>
    <row r="1162" spans="27:30" x14ac:dyDescent="0.25">
      <c r="AA1162">
        <f t="shared" si="36"/>
        <v>814</v>
      </c>
      <c r="AB1162" s="286">
        <v>45721</v>
      </c>
      <c r="AC1162" s="4">
        <v>1</v>
      </c>
      <c r="AD1162" s="127">
        <f t="shared" si="37"/>
        <v>814</v>
      </c>
    </row>
    <row r="1163" spans="27:30" x14ac:dyDescent="0.25">
      <c r="AA1163">
        <f t="shared" si="36"/>
        <v>815</v>
      </c>
      <c r="AB1163" s="286">
        <v>45722</v>
      </c>
      <c r="AC1163" s="4">
        <v>1</v>
      </c>
      <c r="AD1163" s="127">
        <f t="shared" si="37"/>
        <v>815</v>
      </c>
    </row>
    <row r="1164" spans="27:30" x14ac:dyDescent="0.25">
      <c r="AA1164">
        <f t="shared" si="36"/>
        <v>816</v>
      </c>
      <c r="AB1164" s="286">
        <v>45723</v>
      </c>
      <c r="AC1164" s="4">
        <v>1</v>
      </c>
      <c r="AD1164" s="127">
        <f t="shared" si="37"/>
        <v>816</v>
      </c>
    </row>
    <row r="1165" spans="27:30" x14ac:dyDescent="0.25">
      <c r="AA1165">
        <f t="shared" si="36"/>
        <v>816</v>
      </c>
      <c r="AB1165" s="286">
        <v>45724</v>
      </c>
      <c r="AC1165" s="4">
        <v>0</v>
      </c>
      <c r="AD1165" s="127">
        <f t="shared" si="37"/>
        <v>816</v>
      </c>
    </row>
    <row r="1166" spans="27:30" x14ac:dyDescent="0.25">
      <c r="AA1166">
        <f t="shared" si="36"/>
        <v>816</v>
      </c>
      <c r="AB1166" s="286">
        <v>45725</v>
      </c>
      <c r="AC1166" s="4">
        <v>0</v>
      </c>
      <c r="AD1166" s="127">
        <f t="shared" si="37"/>
        <v>816</v>
      </c>
    </row>
    <row r="1167" spans="27:30" x14ac:dyDescent="0.25">
      <c r="AA1167">
        <f t="shared" si="36"/>
        <v>817</v>
      </c>
      <c r="AB1167" s="286">
        <v>45726</v>
      </c>
      <c r="AC1167" s="4">
        <v>1</v>
      </c>
      <c r="AD1167" s="127">
        <f t="shared" si="37"/>
        <v>817</v>
      </c>
    </row>
    <row r="1168" spans="27:30" x14ac:dyDescent="0.25">
      <c r="AA1168">
        <f t="shared" si="36"/>
        <v>818</v>
      </c>
      <c r="AB1168" s="286">
        <v>45727</v>
      </c>
      <c r="AC1168" s="4">
        <v>1</v>
      </c>
      <c r="AD1168" s="127">
        <f t="shared" si="37"/>
        <v>818</v>
      </c>
    </row>
    <row r="1169" spans="27:30" x14ac:dyDescent="0.25">
      <c r="AA1169">
        <f t="shared" si="36"/>
        <v>819</v>
      </c>
      <c r="AB1169" s="286">
        <v>45728</v>
      </c>
      <c r="AC1169" s="4">
        <v>1</v>
      </c>
      <c r="AD1169" s="127">
        <f t="shared" si="37"/>
        <v>819</v>
      </c>
    </row>
    <row r="1170" spans="27:30" x14ac:dyDescent="0.25">
      <c r="AA1170">
        <f t="shared" si="36"/>
        <v>820</v>
      </c>
      <c r="AB1170" s="286">
        <v>45729</v>
      </c>
      <c r="AC1170" s="4">
        <v>1</v>
      </c>
      <c r="AD1170" s="127">
        <f t="shared" si="37"/>
        <v>820</v>
      </c>
    </row>
    <row r="1171" spans="27:30" x14ac:dyDescent="0.25">
      <c r="AA1171">
        <f t="shared" si="36"/>
        <v>821</v>
      </c>
      <c r="AB1171" s="286">
        <v>45730</v>
      </c>
      <c r="AC1171" s="4">
        <v>1</v>
      </c>
      <c r="AD1171" s="127">
        <f t="shared" si="37"/>
        <v>821</v>
      </c>
    </row>
    <row r="1172" spans="27:30" x14ac:dyDescent="0.25">
      <c r="AA1172">
        <f t="shared" si="36"/>
        <v>821</v>
      </c>
      <c r="AB1172" s="286">
        <v>45731</v>
      </c>
      <c r="AC1172" s="4">
        <v>0</v>
      </c>
      <c r="AD1172" s="127">
        <f t="shared" si="37"/>
        <v>821</v>
      </c>
    </row>
    <row r="1173" spans="27:30" x14ac:dyDescent="0.25">
      <c r="AA1173">
        <f t="shared" si="36"/>
        <v>821</v>
      </c>
      <c r="AB1173" s="286">
        <v>45732</v>
      </c>
      <c r="AC1173" s="4">
        <v>0</v>
      </c>
      <c r="AD1173" s="127">
        <f t="shared" si="37"/>
        <v>821</v>
      </c>
    </row>
    <row r="1174" spans="27:30" x14ac:dyDescent="0.25">
      <c r="AA1174">
        <f t="shared" si="36"/>
        <v>822</v>
      </c>
      <c r="AB1174" s="286">
        <v>45733</v>
      </c>
      <c r="AC1174" s="4">
        <v>1</v>
      </c>
      <c r="AD1174" s="127">
        <f t="shared" si="37"/>
        <v>822</v>
      </c>
    </row>
    <row r="1175" spans="27:30" x14ac:dyDescent="0.25">
      <c r="AA1175">
        <f t="shared" si="36"/>
        <v>823</v>
      </c>
      <c r="AB1175" s="286">
        <v>45734</v>
      </c>
      <c r="AC1175" s="4">
        <v>1</v>
      </c>
      <c r="AD1175" s="127">
        <f t="shared" si="37"/>
        <v>823</v>
      </c>
    </row>
    <row r="1176" spans="27:30" x14ac:dyDescent="0.25">
      <c r="AA1176">
        <f t="shared" si="36"/>
        <v>824</v>
      </c>
      <c r="AB1176" s="286">
        <v>45735</v>
      </c>
      <c r="AC1176" s="4">
        <v>1</v>
      </c>
      <c r="AD1176" s="127">
        <f t="shared" si="37"/>
        <v>824</v>
      </c>
    </row>
    <row r="1177" spans="27:30" x14ac:dyDescent="0.25">
      <c r="AA1177">
        <f t="shared" si="36"/>
        <v>825</v>
      </c>
      <c r="AB1177" s="286">
        <v>45736</v>
      </c>
      <c r="AC1177" s="4">
        <v>1</v>
      </c>
      <c r="AD1177" s="127">
        <f t="shared" si="37"/>
        <v>825</v>
      </c>
    </row>
    <row r="1178" spans="27:30" x14ac:dyDescent="0.25">
      <c r="AA1178">
        <f t="shared" si="36"/>
        <v>826</v>
      </c>
      <c r="AB1178" s="286">
        <v>45737</v>
      </c>
      <c r="AC1178" s="4">
        <v>1</v>
      </c>
      <c r="AD1178" s="127">
        <f t="shared" si="37"/>
        <v>826</v>
      </c>
    </row>
    <row r="1179" spans="27:30" x14ac:dyDescent="0.25">
      <c r="AA1179">
        <f t="shared" si="36"/>
        <v>826</v>
      </c>
      <c r="AB1179" s="286">
        <v>45738</v>
      </c>
      <c r="AC1179" s="4">
        <v>0</v>
      </c>
      <c r="AD1179" s="127">
        <f t="shared" si="37"/>
        <v>826</v>
      </c>
    </row>
    <row r="1180" spans="27:30" x14ac:dyDescent="0.25">
      <c r="AA1180">
        <f t="shared" si="36"/>
        <v>826</v>
      </c>
      <c r="AB1180" s="286">
        <v>45739</v>
      </c>
      <c r="AC1180" s="4">
        <v>0</v>
      </c>
      <c r="AD1180" s="127">
        <f t="shared" si="37"/>
        <v>826</v>
      </c>
    </row>
    <row r="1181" spans="27:30" x14ac:dyDescent="0.25">
      <c r="AA1181">
        <f t="shared" si="36"/>
        <v>827</v>
      </c>
      <c r="AB1181" s="286">
        <v>45740</v>
      </c>
      <c r="AC1181" s="4">
        <v>1</v>
      </c>
      <c r="AD1181" s="127">
        <f t="shared" si="37"/>
        <v>827</v>
      </c>
    </row>
    <row r="1182" spans="27:30" x14ac:dyDescent="0.25">
      <c r="AA1182">
        <f t="shared" si="36"/>
        <v>828</v>
      </c>
      <c r="AB1182" s="286">
        <v>45741</v>
      </c>
      <c r="AC1182" s="4">
        <v>1</v>
      </c>
      <c r="AD1182" s="127">
        <f t="shared" si="37"/>
        <v>828</v>
      </c>
    </row>
    <row r="1183" spans="27:30" x14ac:dyDescent="0.25">
      <c r="AA1183">
        <f t="shared" si="36"/>
        <v>829</v>
      </c>
      <c r="AB1183" s="286">
        <v>45742</v>
      </c>
      <c r="AC1183" s="4">
        <v>1</v>
      </c>
      <c r="AD1183" s="127">
        <f t="shared" si="37"/>
        <v>829</v>
      </c>
    </row>
    <row r="1184" spans="27:30" x14ac:dyDescent="0.25">
      <c r="AA1184">
        <f t="shared" si="36"/>
        <v>830</v>
      </c>
      <c r="AB1184" s="286">
        <v>45743</v>
      </c>
      <c r="AC1184" s="4">
        <v>1</v>
      </c>
      <c r="AD1184" s="127">
        <f t="shared" si="37"/>
        <v>830</v>
      </c>
    </row>
    <row r="1185" spans="27:30" x14ac:dyDescent="0.25">
      <c r="AA1185">
        <f t="shared" si="36"/>
        <v>831</v>
      </c>
      <c r="AB1185" s="286">
        <v>45744</v>
      </c>
      <c r="AC1185" s="4">
        <v>1</v>
      </c>
      <c r="AD1185" s="127">
        <f t="shared" si="37"/>
        <v>831</v>
      </c>
    </row>
    <row r="1186" spans="27:30" x14ac:dyDescent="0.25">
      <c r="AA1186">
        <f t="shared" si="36"/>
        <v>831</v>
      </c>
      <c r="AB1186" s="286">
        <v>45745</v>
      </c>
      <c r="AC1186" s="4">
        <v>0</v>
      </c>
      <c r="AD1186" s="127">
        <f t="shared" si="37"/>
        <v>831</v>
      </c>
    </row>
    <row r="1187" spans="27:30" x14ac:dyDescent="0.25">
      <c r="AA1187">
        <f t="shared" si="36"/>
        <v>831</v>
      </c>
      <c r="AB1187" s="286">
        <v>45746</v>
      </c>
      <c r="AC1187" s="4">
        <v>0</v>
      </c>
      <c r="AD1187" s="127">
        <f t="shared" si="37"/>
        <v>831</v>
      </c>
    </row>
    <row r="1188" spans="27:30" x14ac:dyDescent="0.25">
      <c r="AA1188">
        <f t="shared" si="36"/>
        <v>832</v>
      </c>
      <c r="AB1188" s="286">
        <v>45747</v>
      </c>
      <c r="AC1188" s="4">
        <v>1</v>
      </c>
      <c r="AD1188" s="127">
        <f t="shared" si="37"/>
        <v>832</v>
      </c>
    </row>
    <row r="1189" spans="27:30" x14ac:dyDescent="0.25">
      <c r="AA1189">
        <f t="shared" si="36"/>
        <v>833</v>
      </c>
      <c r="AB1189" s="286">
        <v>45748</v>
      </c>
      <c r="AC1189" s="4">
        <v>1</v>
      </c>
      <c r="AD1189" s="127">
        <f t="shared" si="37"/>
        <v>833</v>
      </c>
    </row>
    <row r="1190" spans="27:30" x14ac:dyDescent="0.25">
      <c r="AA1190">
        <f t="shared" si="36"/>
        <v>834</v>
      </c>
      <c r="AB1190" s="286">
        <v>45749</v>
      </c>
      <c r="AC1190" s="4">
        <v>1</v>
      </c>
      <c r="AD1190" s="127">
        <f t="shared" si="37"/>
        <v>834</v>
      </c>
    </row>
    <row r="1191" spans="27:30" x14ac:dyDescent="0.25">
      <c r="AA1191">
        <f t="shared" si="36"/>
        <v>835</v>
      </c>
      <c r="AB1191" s="286">
        <v>45750</v>
      </c>
      <c r="AC1191" s="4">
        <v>1</v>
      </c>
      <c r="AD1191" s="127">
        <f t="shared" si="37"/>
        <v>835</v>
      </c>
    </row>
    <row r="1192" spans="27:30" x14ac:dyDescent="0.25">
      <c r="AA1192">
        <f t="shared" si="36"/>
        <v>836</v>
      </c>
      <c r="AB1192" s="286">
        <v>45751</v>
      </c>
      <c r="AC1192" s="4">
        <v>1</v>
      </c>
      <c r="AD1192" s="127">
        <f t="shared" si="37"/>
        <v>836</v>
      </c>
    </row>
    <row r="1193" spans="27:30" x14ac:dyDescent="0.25">
      <c r="AA1193">
        <f t="shared" si="36"/>
        <v>836</v>
      </c>
      <c r="AB1193" s="286">
        <v>45752</v>
      </c>
      <c r="AC1193" s="4">
        <v>0</v>
      </c>
      <c r="AD1193" s="127">
        <f t="shared" si="37"/>
        <v>836</v>
      </c>
    </row>
    <row r="1194" spans="27:30" x14ac:dyDescent="0.25">
      <c r="AA1194">
        <f t="shared" si="36"/>
        <v>836</v>
      </c>
      <c r="AB1194" s="286">
        <v>45753</v>
      </c>
      <c r="AC1194" s="4">
        <v>0</v>
      </c>
      <c r="AD1194" s="127">
        <f t="shared" si="37"/>
        <v>836</v>
      </c>
    </row>
    <row r="1195" spans="27:30" x14ac:dyDescent="0.25">
      <c r="AA1195">
        <f t="shared" si="36"/>
        <v>837</v>
      </c>
      <c r="AB1195" s="286">
        <v>45754</v>
      </c>
      <c r="AC1195" s="4">
        <v>1</v>
      </c>
      <c r="AD1195" s="127">
        <f t="shared" si="37"/>
        <v>837</v>
      </c>
    </row>
    <row r="1196" spans="27:30" x14ac:dyDescent="0.25">
      <c r="AA1196">
        <f t="shared" si="36"/>
        <v>838</v>
      </c>
      <c r="AB1196" s="286">
        <v>45755</v>
      </c>
      <c r="AC1196" s="4">
        <v>1</v>
      </c>
      <c r="AD1196" s="127">
        <f t="shared" si="37"/>
        <v>838</v>
      </c>
    </row>
    <row r="1197" spans="27:30" x14ac:dyDescent="0.25">
      <c r="AA1197">
        <f t="shared" si="36"/>
        <v>839</v>
      </c>
      <c r="AB1197" s="286">
        <v>45756</v>
      </c>
      <c r="AC1197" s="4">
        <v>1</v>
      </c>
      <c r="AD1197" s="127">
        <f t="shared" si="37"/>
        <v>839</v>
      </c>
    </row>
    <row r="1198" spans="27:30" x14ac:dyDescent="0.25">
      <c r="AA1198">
        <f t="shared" si="36"/>
        <v>840</v>
      </c>
      <c r="AB1198" s="286">
        <v>45757</v>
      </c>
      <c r="AC1198" s="4">
        <v>1</v>
      </c>
      <c r="AD1198" s="127">
        <f t="shared" si="37"/>
        <v>840</v>
      </c>
    </row>
    <row r="1199" spans="27:30" x14ac:dyDescent="0.25">
      <c r="AA1199">
        <f t="shared" si="36"/>
        <v>841</v>
      </c>
      <c r="AB1199" s="286">
        <v>45758</v>
      </c>
      <c r="AC1199" s="4">
        <v>1</v>
      </c>
      <c r="AD1199" s="127">
        <f t="shared" si="37"/>
        <v>841</v>
      </c>
    </row>
    <row r="1200" spans="27:30" x14ac:dyDescent="0.25">
      <c r="AA1200">
        <f t="shared" si="36"/>
        <v>841</v>
      </c>
      <c r="AB1200" s="286">
        <v>45759</v>
      </c>
      <c r="AC1200" s="4">
        <v>0</v>
      </c>
      <c r="AD1200" s="127">
        <f t="shared" si="37"/>
        <v>841</v>
      </c>
    </row>
    <row r="1201" spans="27:30" x14ac:dyDescent="0.25">
      <c r="AA1201">
        <f t="shared" si="36"/>
        <v>841</v>
      </c>
      <c r="AB1201" s="286">
        <v>45760</v>
      </c>
      <c r="AC1201" s="4">
        <v>0</v>
      </c>
      <c r="AD1201" s="127">
        <f t="shared" si="37"/>
        <v>841</v>
      </c>
    </row>
    <row r="1202" spans="27:30" x14ac:dyDescent="0.25">
      <c r="AA1202">
        <f t="shared" si="36"/>
        <v>842</v>
      </c>
      <c r="AB1202" s="286">
        <v>45761</v>
      </c>
      <c r="AC1202" s="4">
        <v>1</v>
      </c>
      <c r="AD1202" s="127">
        <f t="shared" si="37"/>
        <v>842</v>
      </c>
    </row>
    <row r="1203" spans="27:30" x14ac:dyDescent="0.25">
      <c r="AA1203">
        <f t="shared" si="36"/>
        <v>843</v>
      </c>
      <c r="AB1203" s="286">
        <v>45762</v>
      </c>
      <c r="AC1203" s="4">
        <v>1</v>
      </c>
      <c r="AD1203" s="127">
        <f t="shared" si="37"/>
        <v>843</v>
      </c>
    </row>
    <row r="1204" spans="27:30" x14ac:dyDescent="0.25">
      <c r="AA1204">
        <f t="shared" si="36"/>
        <v>844</v>
      </c>
      <c r="AB1204" s="286">
        <v>45763</v>
      </c>
      <c r="AC1204" s="4">
        <v>1</v>
      </c>
      <c r="AD1204" s="127">
        <f t="shared" si="37"/>
        <v>844</v>
      </c>
    </row>
    <row r="1205" spans="27:30" x14ac:dyDescent="0.25">
      <c r="AA1205">
        <f t="shared" si="36"/>
        <v>845</v>
      </c>
      <c r="AB1205" s="286">
        <v>45764</v>
      </c>
      <c r="AC1205" s="4">
        <v>1</v>
      </c>
      <c r="AD1205" s="127">
        <f t="shared" si="37"/>
        <v>845</v>
      </c>
    </row>
    <row r="1206" spans="27:30" x14ac:dyDescent="0.25">
      <c r="AA1206">
        <f t="shared" si="36"/>
        <v>846</v>
      </c>
      <c r="AB1206" s="286">
        <v>45765</v>
      </c>
      <c r="AC1206" s="4">
        <v>1</v>
      </c>
      <c r="AD1206" s="127">
        <f t="shared" si="37"/>
        <v>846</v>
      </c>
    </row>
    <row r="1207" spans="27:30" x14ac:dyDescent="0.25">
      <c r="AA1207">
        <f t="shared" si="36"/>
        <v>846</v>
      </c>
      <c r="AB1207" s="286">
        <v>45766</v>
      </c>
      <c r="AC1207" s="4">
        <v>0</v>
      </c>
      <c r="AD1207" s="127">
        <f t="shared" si="37"/>
        <v>846</v>
      </c>
    </row>
    <row r="1208" spans="27:30" x14ac:dyDescent="0.25">
      <c r="AA1208">
        <f t="shared" si="36"/>
        <v>846</v>
      </c>
      <c r="AB1208" s="286">
        <v>45767</v>
      </c>
      <c r="AC1208" s="4">
        <v>0</v>
      </c>
      <c r="AD1208" s="127">
        <f t="shared" si="37"/>
        <v>846</v>
      </c>
    </row>
    <row r="1209" spans="27:30" x14ac:dyDescent="0.25">
      <c r="AA1209">
        <f t="shared" si="36"/>
        <v>847</v>
      </c>
      <c r="AB1209" s="286">
        <v>45768</v>
      </c>
      <c r="AC1209" s="4">
        <v>1</v>
      </c>
      <c r="AD1209" s="127">
        <f t="shared" si="37"/>
        <v>847</v>
      </c>
    </row>
    <row r="1210" spans="27:30" x14ac:dyDescent="0.25">
      <c r="AA1210">
        <f t="shared" si="36"/>
        <v>848</v>
      </c>
      <c r="AB1210" s="286">
        <v>45769</v>
      </c>
      <c r="AC1210" s="4">
        <v>1</v>
      </c>
      <c r="AD1210" s="127">
        <f t="shared" si="37"/>
        <v>848</v>
      </c>
    </row>
    <row r="1211" spans="27:30" x14ac:dyDescent="0.25">
      <c r="AA1211">
        <f t="shared" si="36"/>
        <v>849</v>
      </c>
      <c r="AB1211" s="286">
        <v>45770</v>
      </c>
      <c r="AC1211" s="4">
        <v>1</v>
      </c>
      <c r="AD1211" s="127">
        <f t="shared" si="37"/>
        <v>849</v>
      </c>
    </row>
    <row r="1212" spans="27:30" x14ac:dyDescent="0.25">
      <c r="AA1212">
        <f t="shared" si="36"/>
        <v>850</v>
      </c>
      <c r="AB1212" s="286">
        <v>45771</v>
      </c>
      <c r="AC1212" s="4">
        <v>1</v>
      </c>
      <c r="AD1212" s="127">
        <f t="shared" si="37"/>
        <v>850</v>
      </c>
    </row>
    <row r="1213" spans="27:30" x14ac:dyDescent="0.25">
      <c r="AA1213">
        <f t="shared" si="36"/>
        <v>851</v>
      </c>
      <c r="AB1213" s="286">
        <v>45772</v>
      </c>
      <c r="AC1213" s="4">
        <v>1</v>
      </c>
      <c r="AD1213" s="127">
        <f t="shared" si="37"/>
        <v>851</v>
      </c>
    </row>
    <row r="1214" spans="27:30" x14ac:dyDescent="0.25">
      <c r="AA1214">
        <f t="shared" si="36"/>
        <v>851</v>
      </c>
      <c r="AB1214" s="286">
        <v>45773</v>
      </c>
      <c r="AC1214" s="4">
        <v>0</v>
      </c>
      <c r="AD1214" s="127">
        <f t="shared" si="37"/>
        <v>851</v>
      </c>
    </row>
    <row r="1215" spans="27:30" x14ac:dyDescent="0.25">
      <c r="AA1215">
        <f t="shared" si="36"/>
        <v>851</v>
      </c>
      <c r="AB1215" s="286">
        <v>45774</v>
      </c>
      <c r="AC1215" s="4">
        <v>0</v>
      </c>
      <c r="AD1215" s="127">
        <f t="shared" si="37"/>
        <v>851</v>
      </c>
    </row>
    <row r="1216" spans="27:30" x14ac:dyDescent="0.25">
      <c r="AA1216">
        <f t="shared" si="36"/>
        <v>852</v>
      </c>
      <c r="AB1216" s="286">
        <v>45775</v>
      </c>
      <c r="AC1216" s="4">
        <v>1</v>
      </c>
      <c r="AD1216" s="127">
        <f t="shared" si="37"/>
        <v>852</v>
      </c>
    </row>
    <row r="1217" spans="27:30" x14ac:dyDescent="0.25">
      <c r="AA1217">
        <f t="shared" si="36"/>
        <v>853</v>
      </c>
      <c r="AB1217" s="286">
        <v>45776</v>
      </c>
      <c r="AC1217" s="4">
        <v>1</v>
      </c>
      <c r="AD1217" s="127">
        <f t="shared" si="37"/>
        <v>853</v>
      </c>
    </row>
    <row r="1218" spans="27:30" x14ac:dyDescent="0.25">
      <c r="AA1218">
        <f t="shared" si="36"/>
        <v>854</v>
      </c>
      <c r="AB1218" s="286">
        <v>45777</v>
      </c>
      <c r="AC1218" s="4">
        <v>1</v>
      </c>
      <c r="AD1218" s="127">
        <f t="shared" si="37"/>
        <v>854</v>
      </c>
    </row>
    <row r="1219" spans="27:30" x14ac:dyDescent="0.25">
      <c r="AA1219">
        <f t="shared" si="36"/>
        <v>855</v>
      </c>
      <c r="AB1219" s="286">
        <v>45778</v>
      </c>
      <c r="AC1219" s="4">
        <v>1</v>
      </c>
      <c r="AD1219" s="127">
        <f t="shared" si="37"/>
        <v>855</v>
      </c>
    </row>
    <row r="1220" spans="27:30" x14ac:dyDescent="0.25">
      <c r="AA1220">
        <f t="shared" ref="AA1220:AA1283" si="38">AA1219+AC1220</f>
        <v>856</v>
      </c>
      <c r="AB1220" s="286">
        <v>45779</v>
      </c>
      <c r="AC1220" s="4">
        <v>1</v>
      </c>
      <c r="AD1220" s="127">
        <f t="shared" si="37"/>
        <v>856</v>
      </c>
    </row>
    <row r="1221" spans="27:30" x14ac:dyDescent="0.25">
      <c r="AA1221">
        <f t="shared" si="38"/>
        <v>856</v>
      </c>
      <c r="AB1221" s="286">
        <v>45780</v>
      </c>
      <c r="AC1221" s="4">
        <v>0</v>
      </c>
      <c r="AD1221" s="127">
        <f t="shared" ref="AD1221:AD1284" si="39">AA1220+AC1221</f>
        <v>856</v>
      </c>
    </row>
    <row r="1222" spans="27:30" x14ac:dyDescent="0.25">
      <c r="AA1222">
        <f t="shared" si="38"/>
        <v>856</v>
      </c>
      <c r="AB1222" s="286">
        <v>45781</v>
      </c>
      <c r="AC1222" s="4">
        <v>0</v>
      </c>
      <c r="AD1222" s="127">
        <f t="shared" si="39"/>
        <v>856</v>
      </c>
    </row>
    <row r="1223" spans="27:30" x14ac:dyDescent="0.25">
      <c r="AA1223">
        <f t="shared" si="38"/>
        <v>857</v>
      </c>
      <c r="AB1223" s="286">
        <v>45782</v>
      </c>
      <c r="AC1223" s="4">
        <v>1</v>
      </c>
      <c r="AD1223" s="127">
        <f t="shared" si="39"/>
        <v>857</v>
      </c>
    </row>
    <row r="1224" spans="27:30" x14ac:dyDescent="0.25">
      <c r="AA1224">
        <f t="shared" si="38"/>
        <v>858</v>
      </c>
      <c r="AB1224" s="286">
        <v>45783</v>
      </c>
      <c r="AC1224" s="4">
        <v>1</v>
      </c>
      <c r="AD1224" s="127">
        <f t="shared" si="39"/>
        <v>858</v>
      </c>
    </row>
    <row r="1225" spans="27:30" x14ac:dyDescent="0.25">
      <c r="AA1225">
        <f t="shared" si="38"/>
        <v>859</v>
      </c>
      <c r="AB1225" s="286">
        <v>45784</v>
      </c>
      <c r="AC1225" s="4">
        <v>1</v>
      </c>
      <c r="AD1225" s="127">
        <f t="shared" si="39"/>
        <v>859</v>
      </c>
    </row>
    <row r="1226" spans="27:30" x14ac:dyDescent="0.25">
      <c r="AA1226">
        <f t="shared" si="38"/>
        <v>860</v>
      </c>
      <c r="AB1226" s="286">
        <v>45785</v>
      </c>
      <c r="AC1226" s="4">
        <v>1</v>
      </c>
      <c r="AD1226" s="127">
        <f t="shared" si="39"/>
        <v>860</v>
      </c>
    </row>
    <row r="1227" spans="27:30" x14ac:dyDescent="0.25">
      <c r="AA1227">
        <f t="shared" si="38"/>
        <v>861</v>
      </c>
      <c r="AB1227" s="286">
        <v>45786</v>
      </c>
      <c r="AC1227" s="4">
        <v>1</v>
      </c>
      <c r="AD1227" s="127">
        <f t="shared" si="39"/>
        <v>861</v>
      </c>
    </row>
    <row r="1228" spans="27:30" x14ac:dyDescent="0.25">
      <c r="AA1228">
        <f t="shared" si="38"/>
        <v>861</v>
      </c>
      <c r="AB1228" s="286">
        <v>45787</v>
      </c>
      <c r="AC1228" s="4">
        <v>0</v>
      </c>
      <c r="AD1228" s="127">
        <f t="shared" si="39"/>
        <v>861</v>
      </c>
    </row>
    <row r="1229" spans="27:30" x14ac:dyDescent="0.25">
      <c r="AA1229">
        <f t="shared" si="38"/>
        <v>861</v>
      </c>
      <c r="AB1229" s="286">
        <v>45788</v>
      </c>
      <c r="AC1229" s="4">
        <v>0</v>
      </c>
      <c r="AD1229" s="127">
        <f t="shared" si="39"/>
        <v>861</v>
      </c>
    </row>
    <row r="1230" spans="27:30" x14ac:dyDescent="0.25">
      <c r="AA1230">
        <f t="shared" si="38"/>
        <v>862</v>
      </c>
      <c r="AB1230" s="286">
        <v>45789</v>
      </c>
      <c r="AC1230" s="4">
        <v>1</v>
      </c>
      <c r="AD1230" s="127">
        <f t="shared" si="39"/>
        <v>862</v>
      </c>
    </row>
    <row r="1231" spans="27:30" x14ac:dyDescent="0.25">
      <c r="AA1231">
        <f t="shared" si="38"/>
        <v>863</v>
      </c>
      <c r="AB1231" s="286">
        <v>45790</v>
      </c>
      <c r="AC1231" s="4">
        <v>1</v>
      </c>
      <c r="AD1231" s="127">
        <f t="shared" si="39"/>
        <v>863</v>
      </c>
    </row>
    <row r="1232" spans="27:30" x14ac:dyDescent="0.25">
      <c r="AA1232">
        <f t="shared" si="38"/>
        <v>864</v>
      </c>
      <c r="AB1232" s="286">
        <v>45791</v>
      </c>
      <c r="AC1232" s="4">
        <v>1</v>
      </c>
      <c r="AD1232" s="127">
        <f t="shared" si="39"/>
        <v>864</v>
      </c>
    </row>
    <row r="1233" spans="27:30" x14ac:dyDescent="0.25">
      <c r="AA1233">
        <f t="shared" si="38"/>
        <v>865</v>
      </c>
      <c r="AB1233" s="286">
        <v>45792</v>
      </c>
      <c r="AC1233" s="4">
        <v>1</v>
      </c>
      <c r="AD1233" s="127">
        <f t="shared" si="39"/>
        <v>865</v>
      </c>
    </row>
    <row r="1234" spans="27:30" x14ac:dyDescent="0.25">
      <c r="AA1234">
        <f t="shared" si="38"/>
        <v>866</v>
      </c>
      <c r="AB1234" s="286">
        <v>45793</v>
      </c>
      <c r="AC1234" s="4">
        <v>1</v>
      </c>
      <c r="AD1234" s="127">
        <f t="shared" si="39"/>
        <v>866</v>
      </c>
    </row>
    <row r="1235" spans="27:30" x14ac:dyDescent="0.25">
      <c r="AA1235">
        <f t="shared" si="38"/>
        <v>866</v>
      </c>
      <c r="AB1235" s="286">
        <v>45794</v>
      </c>
      <c r="AC1235" s="4">
        <v>0</v>
      </c>
      <c r="AD1235" s="127">
        <f t="shared" si="39"/>
        <v>866</v>
      </c>
    </row>
    <row r="1236" spans="27:30" x14ac:dyDescent="0.25">
      <c r="AA1236">
        <f t="shared" si="38"/>
        <v>866</v>
      </c>
      <c r="AB1236" s="286">
        <v>45795</v>
      </c>
      <c r="AC1236" s="4">
        <v>0</v>
      </c>
      <c r="AD1236" s="127">
        <f t="shared" si="39"/>
        <v>866</v>
      </c>
    </row>
    <row r="1237" spans="27:30" x14ac:dyDescent="0.25">
      <c r="AA1237">
        <f t="shared" si="38"/>
        <v>867</v>
      </c>
      <c r="AB1237" s="286">
        <v>45796</v>
      </c>
      <c r="AC1237" s="4">
        <v>1</v>
      </c>
      <c r="AD1237" s="127">
        <f t="shared" si="39"/>
        <v>867</v>
      </c>
    </row>
    <row r="1238" spans="27:30" x14ac:dyDescent="0.25">
      <c r="AA1238">
        <f t="shared" si="38"/>
        <v>868</v>
      </c>
      <c r="AB1238" s="286">
        <v>45797</v>
      </c>
      <c r="AC1238" s="4">
        <v>1</v>
      </c>
      <c r="AD1238" s="127">
        <f t="shared" si="39"/>
        <v>868</v>
      </c>
    </row>
    <row r="1239" spans="27:30" x14ac:dyDescent="0.25">
      <c r="AA1239">
        <f t="shared" si="38"/>
        <v>869</v>
      </c>
      <c r="AB1239" s="286">
        <v>45798</v>
      </c>
      <c r="AC1239" s="4">
        <v>1</v>
      </c>
      <c r="AD1239" s="127">
        <f t="shared" si="39"/>
        <v>869</v>
      </c>
    </row>
    <row r="1240" spans="27:30" x14ac:dyDescent="0.25">
      <c r="AA1240">
        <f t="shared" si="38"/>
        <v>870</v>
      </c>
      <c r="AB1240" s="286">
        <v>45799</v>
      </c>
      <c r="AC1240" s="4">
        <v>1</v>
      </c>
      <c r="AD1240" s="127">
        <f t="shared" si="39"/>
        <v>870</v>
      </c>
    </row>
    <row r="1241" spans="27:30" x14ac:dyDescent="0.25">
      <c r="AA1241">
        <f t="shared" si="38"/>
        <v>871</v>
      </c>
      <c r="AB1241" s="286">
        <v>45800</v>
      </c>
      <c r="AC1241" s="4">
        <v>1</v>
      </c>
      <c r="AD1241" s="127">
        <f t="shared" si="39"/>
        <v>871</v>
      </c>
    </row>
    <row r="1242" spans="27:30" x14ac:dyDescent="0.25">
      <c r="AA1242">
        <f t="shared" si="38"/>
        <v>871</v>
      </c>
      <c r="AB1242" s="286">
        <v>45801</v>
      </c>
      <c r="AC1242" s="4">
        <v>0</v>
      </c>
      <c r="AD1242" s="127">
        <f t="shared" si="39"/>
        <v>871</v>
      </c>
    </row>
    <row r="1243" spans="27:30" x14ac:dyDescent="0.25">
      <c r="AA1243">
        <f t="shared" si="38"/>
        <v>871</v>
      </c>
      <c r="AB1243" s="286">
        <v>45802</v>
      </c>
      <c r="AC1243" s="4">
        <v>0</v>
      </c>
      <c r="AD1243" s="127">
        <f t="shared" si="39"/>
        <v>871</v>
      </c>
    </row>
    <row r="1244" spans="27:30" x14ac:dyDescent="0.25">
      <c r="AA1244">
        <f t="shared" si="38"/>
        <v>872</v>
      </c>
      <c r="AB1244" s="286">
        <v>45803</v>
      </c>
      <c r="AC1244" s="4">
        <v>1</v>
      </c>
      <c r="AD1244" s="127">
        <f t="shared" si="39"/>
        <v>872</v>
      </c>
    </row>
    <row r="1245" spans="27:30" x14ac:dyDescent="0.25">
      <c r="AA1245">
        <f t="shared" si="38"/>
        <v>873</v>
      </c>
      <c r="AB1245" s="286">
        <v>45804</v>
      </c>
      <c r="AC1245" s="4">
        <v>1</v>
      </c>
      <c r="AD1245" s="127">
        <f t="shared" si="39"/>
        <v>873</v>
      </c>
    </row>
    <row r="1246" spans="27:30" x14ac:dyDescent="0.25">
      <c r="AA1246">
        <f t="shared" si="38"/>
        <v>874</v>
      </c>
      <c r="AB1246" s="286">
        <v>45805</v>
      </c>
      <c r="AC1246" s="4">
        <v>1</v>
      </c>
      <c r="AD1246" s="127">
        <f t="shared" si="39"/>
        <v>874</v>
      </c>
    </row>
    <row r="1247" spans="27:30" x14ac:dyDescent="0.25">
      <c r="AA1247">
        <f t="shared" si="38"/>
        <v>875</v>
      </c>
      <c r="AB1247" s="286">
        <v>45806</v>
      </c>
      <c r="AC1247" s="4">
        <v>1</v>
      </c>
      <c r="AD1247" s="127">
        <f t="shared" si="39"/>
        <v>875</v>
      </c>
    </row>
    <row r="1248" spans="27:30" x14ac:dyDescent="0.25">
      <c r="AA1248">
        <f t="shared" si="38"/>
        <v>876</v>
      </c>
      <c r="AB1248" s="286">
        <v>45807</v>
      </c>
      <c r="AC1248" s="4">
        <v>1</v>
      </c>
      <c r="AD1248" s="127">
        <f t="shared" si="39"/>
        <v>876</v>
      </c>
    </row>
    <row r="1249" spans="27:30" x14ac:dyDescent="0.25">
      <c r="AA1249">
        <f t="shared" si="38"/>
        <v>876</v>
      </c>
      <c r="AB1249" s="286">
        <v>45808</v>
      </c>
      <c r="AC1249" s="4">
        <v>0</v>
      </c>
      <c r="AD1249" s="127">
        <f t="shared" si="39"/>
        <v>876</v>
      </c>
    </row>
    <row r="1250" spans="27:30" x14ac:dyDescent="0.25">
      <c r="AA1250">
        <f t="shared" si="38"/>
        <v>876</v>
      </c>
      <c r="AB1250" s="286">
        <v>45809</v>
      </c>
      <c r="AC1250" s="4">
        <v>0</v>
      </c>
      <c r="AD1250" s="127">
        <f t="shared" si="39"/>
        <v>876</v>
      </c>
    </row>
    <row r="1251" spans="27:30" x14ac:dyDescent="0.25">
      <c r="AA1251">
        <f t="shared" si="38"/>
        <v>877</v>
      </c>
      <c r="AB1251" s="286">
        <v>45810</v>
      </c>
      <c r="AC1251" s="4">
        <v>1</v>
      </c>
      <c r="AD1251" s="127">
        <f t="shared" si="39"/>
        <v>877</v>
      </c>
    </row>
    <row r="1252" spans="27:30" x14ac:dyDescent="0.25">
      <c r="AA1252">
        <f t="shared" si="38"/>
        <v>878</v>
      </c>
      <c r="AB1252" s="286">
        <v>45811</v>
      </c>
      <c r="AC1252" s="4">
        <v>1</v>
      </c>
      <c r="AD1252" s="127">
        <f t="shared" si="39"/>
        <v>878</v>
      </c>
    </row>
    <row r="1253" spans="27:30" x14ac:dyDescent="0.25">
      <c r="AA1253">
        <f t="shared" si="38"/>
        <v>879</v>
      </c>
      <c r="AB1253" s="286">
        <v>45812</v>
      </c>
      <c r="AC1253" s="4">
        <v>1</v>
      </c>
      <c r="AD1253" s="127">
        <f t="shared" si="39"/>
        <v>879</v>
      </c>
    </row>
    <row r="1254" spans="27:30" x14ac:dyDescent="0.25">
      <c r="AA1254">
        <f t="shared" si="38"/>
        <v>880</v>
      </c>
      <c r="AB1254" s="286">
        <v>45813</v>
      </c>
      <c r="AC1254" s="4">
        <v>1</v>
      </c>
      <c r="AD1254" s="127">
        <f t="shared" si="39"/>
        <v>880</v>
      </c>
    </row>
    <row r="1255" spans="27:30" x14ac:dyDescent="0.25">
      <c r="AA1255">
        <f t="shared" si="38"/>
        <v>881</v>
      </c>
      <c r="AB1255" s="286">
        <v>45814</v>
      </c>
      <c r="AC1255" s="4">
        <v>1</v>
      </c>
      <c r="AD1255" s="127">
        <f t="shared" si="39"/>
        <v>881</v>
      </c>
    </row>
    <row r="1256" spans="27:30" x14ac:dyDescent="0.25">
      <c r="AA1256">
        <f t="shared" si="38"/>
        <v>881</v>
      </c>
      <c r="AB1256" s="286">
        <v>45815</v>
      </c>
      <c r="AC1256" s="4">
        <v>0</v>
      </c>
      <c r="AD1256" s="127">
        <f t="shared" si="39"/>
        <v>881</v>
      </c>
    </row>
    <row r="1257" spans="27:30" x14ac:dyDescent="0.25">
      <c r="AA1257">
        <f t="shared" si="38"/>
        <v>881</v>
      </c>
      <c r="AB1257" s="286">
        <v>45816</v>
      </c>
      <c r="AC1257" s="4">
        <v>0</v>
      </c>
      <c r="AD1257" s="127">
        <f t="shared" si="39"/>
        <v>881</v>
      </c>
    </row>
    <row r="1258" spans="27:30" x14ac:dyDescent="0.25">
      <c r="AA1258">
        <f t="shared" si="38"/>
        <v>882</v>
      </c>
      <c r="AB1258" s="286">
        <v>45817</v>
      </c>
      <c r="AC1258" s="4">
        <v>1</v>
      </c>
      <c r="AD1258" s="127">
        <f t="shared" si="39"/>
        <v>882</v>
      </c>
    </row>
    <row r="1259" spans="27:30" x14ac:dyDescent="0.25">
      <c r="AA1259">
        <f t="shared" si="38"/>
        <v>883</v>
      </c>
      <c r="AB1259" s="286">
        <v>45818</v>
      </c>
      <c r="AC1259" s="4">
        <v>1</v>
      </c>
      <c r="AD1259" s="127">
        <f t="shared" si="39"/>
        <v>883</v>
      </c>
    </row>
    <row r="1260" spans="27:30" x14ac:dyDescent="0.25">
      <c r="AA1260">
        <f t="shared" si="38"/>
        <v>884</v>
      </c>
      <c r="AB1260" s="286">
        <v>45819</v>
      </c>
      <c r="AC1260" s="4">
        <v>1</v>
      </c>
      <c r="AD1260" s="127">
        <f t="shared" si="39"/>
        <v>884</v>
      </c>
    </row>
    <row r="1261" spans="27:30" x14ac:dyDescent="0.25">
      <c r="AA1261">
        <f t="shared" si="38"/>
        <v>885</v>
      </c>
      <c r="AB1261" s="286">
        <v>45820</v>
      </c>
      <c r="AC1261" s="4">
        <v>1</v>
      </c>
      <c r="AD1261" s="127">
        <f t="shared" si="39"/>
        <v>885</v>
      </c>
    </row>
    <row r="1262" spans="27:30" x14ac:dyDescent="0.25">
      <c r="AA1262">
        <f t="shared" si="38"/>
        <v>886</v>
      </c>
      <c r="AB1262" s="286">
        <v>45821</v>
      </c>
      <c r="AC1262" s="4">
        <v>1</v>
      </c>
      <c r="AD1262" s="127">
        <f t="shared" si="39"/>
        <v>886</v>
      </c>
    </row>
    <row r="1263" spans="27:30" x14ac:dyDescent="0.25">
      <c r="AA1263">
        <f t="shared" si="38"/>
        <v>886</v>
      </c>
      <c r="AB1263" s="286">
        <v>45822</v>
      </c>
      <c r="AC1263" s="4">
        <v>0</v>
      </c>
      <c r="AD1263" s="127">
        <f t="shared" si="39"/>
        <v>886</v>
      </c>
    </row>
    <row r="1264" spans="27:30" x14ac:dyDescent="0.25">
      <c r="AA1264">
        <f t="shared" si="38"/>
        <v>886</v>
      </c>
      <c r="AB1264" s="286">
        <v>45823</v>
      </c>
      <c r="AC1264" s="4">
        <v>0</v>
      </c>
      <c r="AD1264" s="127">
        <f t="shared" si="39"/>
        <v>886</v>
      </c>
    </row>
    <row r="1265" spans="27:30" x14ac:dyDescent="0.25">
      <c r="AA1265">
        <f t="shared" si="38"/>
        <v>887</v>
      </c>
      <c r="AB1265" s="286">
        <v>45824</v>
      </c>
      <c r="AC1265" s="4">
        <v>1</v>
      </c>
      <c r="AD1265" s="127">
        <f t="shared" si="39"/>
        <v>887</v>
      </c>
    </row>
    <row r="1266" spans="27:30" x14ac:dyDescent="0.25">
      <c r="AA1266">
        <f t="shared" si="38"/>
        <v>888</v>
      </c>
      <c r="AB1266" s="286">
        <v>45825</v>
      </c>
      <c r="AC1266" s="4">
        <v>1</v>
      </c>
      <c r="AD1266" s="127">
        <f t="shared" si="39"/>
        <v>888</v>
      </c>
    </row>
    <row r="1267" spans="27:30" x14ac:dyDescent="0.25">
      <c r="AA1267">
        <f t="shared" si="38"/>
        <v>889</v>
      </c>
      <c r="AB1267" s="286">
        <v>45826</v>
      </c>
      <c r="AC1267" s="4">
        <v>1</v>
      </c>
      <c r="AD1267" s="127">
        <f t="shared" si="39"/>
        <v>889</v>
      </c>
    </row>
    <row r="1268" spans="27:30" x14ac:dyDescent="0.25">
      <c r="AA1268">
        <f t="shared" si="38"/>
        <v>890</v>
      </c>
      <c r="AB1268" s="286">
        <v>45827</v>
      </c>
      <c r="AC1268" s="4">
        <v>1</v>
      </c>
      <c r="AD1268" s="127">
        <f t="shared" si="39"/>
        <v>890</v>
      </c>
    </row>
    <row r="1269" spans="27:30" x14ac:dyDescent="0.25">
      <c r="AA1269">
        <f t="shared" si="38"/>
        <v>891</v>
      </c>
      <c r="AB1269" s="286">
        <v>45828</v>
      </c>
      <c r="AC1269" s="4">
        <v>1</v>
      </c>
      <c r="AD1269" s="127">
        <f t="shared" si="39"/>
        <v>891</v>
      </c>
    </row>
    <row r="1270" spans="27:30" x14ac:dyDescent="0.25">
      <c r="AA1270">
        <f t="shared" si="38"/>
        <v>891</v>
      </c>
      <c r="AB1270" s="286">
        <v>45829</v>
      </c>
      <c r="AC1270" s="4">
        <v>0</v>
      </c>
      <c r="AD1270" s="127">
        <f t="shared" si="39"/>
        <v>891</v>
      </c>
    </row>
    <row r="1271" spans="27:30" x14ac:dyDescent="0.25">
      <c r="AA1271">
        <f t="shared" si="38"/>
        <v>891</v>
      </c>
      <c r="AB1271" s="286">
        <v>45830</v>
      </c>
      <c r="AC1271" s="4">
        <v>0</v>
      </c>
      <c r="AD1271" s="127">
        <f t="shared" si="39"/>
        <v>891</v>
      </c>
    </row>
    <row r="1272" spans="27:30" x14ac:dyDescent="0.25">
      <c r="AA1272">
        <f t="shared" si="38"/>
        <v>892</v>
      </c>
      <c r="AB1272" s="286">
        <v>45831</v>
      </c>
      <c r="AC1272" s="4">
        <v>1</v>
      </c>
      <c r="AD1272" s="127">
        <f t="shared" si="39"/>
        <v>892</v>
      </c>
    </row>
    <row r="1273" spans="27:30" x14ac:dyDescent="0.25">
      <c r="AA1273">
        <f t="shared" si="38"/>
        <v>893</v>
      </c>
      <c r="AB1273" s="286">
        <v>45832</v>
      </c>
      <c r="AC1273" s="4">
        <v>1</v>
      </c>
      <c r="AD1273" s="127">
        <f t="shared" si="39"/>
        <v>893</v>
      </c>
    </row>
    <row r="1274" spans="27:30" x14ac:dyDescent="0.25">
      <c r="AA1274">
        <f t="shared" si="38"/>
        <v>894</v>
      </c>
      <c r="AB1274" s="286">
        <v>45833</v>
      </c>
      <c r="AC1274" s="4">
        <v>1</v>
      </c>
      <c r="AD1274" s="127">
        <f t="shared" si="39"/>
        <v>894</v>
      </c>
    </row>
    <row r="1275" spans="27:30" x14ac:dyDescent="0.25">
      <c r="AA1275">
        <f t="shared" si="38"/>
        <v>895</v>
      </c>
      <c r="AB1275" s="286">
        <v>45834</v>
      </c>
      <c r="AC1275" s="4">
        <v>1</v>
      </c>
      <c r="AD1275" s="127">
        <f t="shared" si="39"/>
        <v>895</v>
      </c>
    </row>
    <row r="1276" spans="27:30" x14ac:dyDescent="0.25">
      <c r="AA1276">
        <f t="shared" si="38"/>
        <v>896</v>
      </c>
      <c r="AB1276" s="286">
        <v>45835</v>
      </c>
      <c r="AC1276" s="4">
        <v>1</v>
      </c>
      <c r="AD1276" s="127">
        <f t="shared" si="39"/>
        <v>896</v>
      </c>
    </row>
    <row r="1277" spans="27:30" x14ac:dyDescent="0.25">
      <c r="AA1277">
        <f t="shared" si="38"/>
        <v>896</v>
      </c>
      <c r="AB1277" s="286">
        <v>45836</v>
      </c>
      <c r="AC1277" s="4">
        <v>0</v>
      </c>
      <c r="AD1277" s="127">
        <f t="shared" si="39"/>
        <v>896</v>
      </c>
    </row>
    <row r="1278" spans="27:30" x14ac:dyDescent="0.25">
      <c r="AA1278">
        <f t="shared" si="38"/>
        <v>896</v>
      </c>
      <c r="AB1278" s="286">
        <v>45837</v>
      </c>
      <c r="AC1278" s="4">
        <v>0</v>
      </c>
      <c r="AD1278" s="127">
        <f t="shared" si="39"/>
        <v>896</v>
      </c>
    </row>
    <row r="1279" spans="27:30" x14ac:dyDescent="0.25">
      <c r="AA1279">
        <f t="shared" si="38"/>
        <v>897</v>
      </c>
      <c r="AB1279" s="286">
        <v>45838</v>
      </c>
      <c r="AC1279" s="4">
        <v>1</v>
      </c>
      <c r="AD1279" s="127">
        <f t="shared" si="39"/>
        <v>897</v>
      </c>
    </row>
    <row r="1280" spans="27:30" x14ac:dyDescent="0.25">
      <c r="AA1280">
        <f t="shared" si="38"/>
        <v>898</v>
      </c>
      <c r="AB1280" s="286">
        <v>45839</v>
      </c>
      <c r="AC1280" s="4">
        <v>1</v>
      </c>
      <c r="AD1280" s="127">
        <f t="shared" si="39"/>
        <v>898</v>
      </c>
    </row>
    <row r="1281" spans="27:30" x14ac:dyDescent="0.25">
      <c r="AA1281">
        <f t="shared" si="38"/>
        <v>899</v>
      </c>
      <c r="AB1281" s="286">
        <v>45840</v>
      </c>
      <c r="AC1281" s="4">
        <v>1</v>
      </c>
      <c r="AD1281" s="127">
        <f t="shared" si="39"/>
        <v>899</v>
      </c>
    </row>
    <row r="1282" spans="27:30" x14ac:dyDescent="0.25">
      <c r="AA1282">
        <f t="shared" si="38"/>
        <v>900</v>
      </c>
      <c r="AB1282" s="286">
        <v>45841</v>
      </c>
      <c r="AC1282" s="4">
        <v>1</v>
      </c>
      <c r="AD1282" s="127">
        <f t="shared" si="39"/>
        <v>900</v>
      </c>
    </row>
    <row r="1283" spans="27:30" x14ac:dyDescent="0.25">
      <c r="AA1283">
        <f t="shared" si="38"/>
        <v>901</v>
      </c>
      <c r="AB1283" s="286">
        <v>45842</v>
      </c>
      <c r="AC1283" s="4">
        <v>1</v>
      </c>
      <c r="AD1283" s="127">
        <f t="shared" si="39"/>
        <v>901</v>
      </c>
    </row>
    <row r="1284" spans="27:30" x14ac:dyDescent="0.25">
      <c r="AA1284">
        <f t="shared" ref="AA1284:AA1347" si="40">AA1283+AC1284</f>
        <v>901</v>
      </c>
      <c r="AB1284" s="286">
        <v>45843</v>
      </c>
      <c r="AC1284" s="4">
        <v>0</v>
      </c>
      <c r="AD1284" s="127">
        <f t="shared" si="39"/>
        <v>901</v>
      </c>
    </row>
    <row r="1285" spans="27:30" x14ac:dyDescent="0.25">
      <c r="AA1285">
        <f t="shared" si="40"/>
        <v>901</v>
      </c>
      <c r="AB1285" s="286">
        <v>45844</v>
      </c>
      <c r="AC1285" s="4">
        <v>0</v>
      </c>
      <c r="AD1285" s="127">
        <f t="shared" ref="AD1285:AD1348" si="41">AA1284+AC1285</f>
        <v>901</v>
      </c>
    </row>
    <row r="1286" spans="27:30" x14ac:dyDescent="0.25">
      <c r="AA1286">
        <f t="shared" si="40"/>
        <v>902</v>
      </c>
      <c r="AB1286" s="286">
        <v>45845</v>
      </c>
      <c r="AC1286" s="4">
        <v>1</v>
      </c>
      <c r="AD1286" s="127">
        <f t="shared" si="41"/>
        <v>902</v>
      </c>
    </row>
    <row r="1287" spans="27:30" x14ac:dyDescent="0.25">
      <c r="AA1287">
        <f t="shared" si="40"/>
        <v>903</v>
      </c>
      <c r="AB1287" s="286">
        <v>45846</v>
      </c>
      <c r="AC1287" s="4">
        <v>1</v>
      </c>
      <c r="AD1287" s="127">
        <f t="shared" si="41"/>
        <v>903</v>
      </c>
    </row>
    <row r="1288" spans="27:30" x14ac:dyDescent="0.25">
      <c r="AA1288">
        <f t="shared" si="40"/>
        <v>904</v>
      </c>
      <c r="AB1288" s="286">
        <v>45847</v>
      </c>
      <c r="AC1288" s="4">
        <v>1</v>
      </c>
      <c r="AD1288" s="127">
        <f t="shared" si="41"/>
        <v>904</v>
      </c>
    </row>
    <row r="1289" spans="27:30" x14ac:dyDescent="0.25">
      <c r="AA1289">
        <f t="shared" si="40"/>
        <v>905</v>
      </c>
      <c r="AB1289" s="286">
        <v>45848</v>
      </c>
      <c r="AC1289" s="4">
        <v>1</v>
      </c>
      <c r="AD1289" s="127">
        <f t="shared" si="41"/>
        <v>905</v>
      </c>
    </row>
    <row r="1290" spans="27:30" x14ac:dyDescent="0.25">
      <c r="AA1290">
        <f t="shared" si="40"/>
        <v>906</v>
      </c>
      <c r="AB1290" s="286">
        <v>45849</v>
      </c>
      <c r="AC1290" s="4">
        <v>1</v>
      </c>
      <c r="AD1290" s="127">
        <f t="shared" si="41"/>
        <v>906</v>
      </c>
    </row>
    <row r="1291" spans="27:30" x14ac:dyDescent="0.25">
      <c r="AA1291">
        <f t="shared" si="40"/>
        <v>906</v>
      </c>
      <c r="AB1291" s="286">
        <v>45850</v>
      </c>
      <c r="AC1291" s="4">
        <v>0</v>
      </c>
      <c r="AD1291" s="127">
        <f t="shared" si="41"/>
        <v>906</v>
      </c>
    </row>
    <row r="1292" spans="27:30" x14ac:dyDescent="0.25">
      <c r="AA1292">
        <f t="shared" si="40"/>
        <v>906</v>
      </c>
      <c r="AB1292" s="286">
        <v>45851</v>
      </c>
      <c r="AC1292" s="4">
        <v>0</v>
      </c>
      <c r="AD1292" s="127">
        <f t="shared" si="41"/>
        <v>906</v>
      </c>
    </row>
    <row r="1293" spans="27:30" x14ac:dyDescent="0.25">
      <c r="AA1293">
        <f t="shared" si="40"/>
        <v>907</v>
      </c>
      <c r="AB1293" s="286">
        <v>45852</v>
      </c>
      <c r="AC1293" s="4">
        <v>1</v>
      </c>
      <c r="AD1293" s="127">
        <f t="shared" si="41"/>
        <v>907</v>
      </c>
    </row>
    <row r="1294" spans="27:30" x14ac:dyDescent="0.25">
      <c r="AA1294">
        <f t="shared" si="40"/>
        <v>908</v>
      </c>
      <c r="AB1294" s="286">
        <v>45853</v>
      </c>
      <c r="AC1294" s="4">
        <v>1</v>
      </c>
      <c r="AD1294" s="127">
        <f t="shared" si="41"/>
        <v>908</v>
      </c>
    </row>
    <row r="1295" spans="27:30" x14ac:dyDescent="0.25">
      <c r="AA1295">
        <f t="shared" si="40"/>
        <v>909</v>
      </c>
      <c r="AB1295" s="286">
        <v>45854</v>
      </c>
      <c r="AC1295" s="4">
        <v>1</v>
      </c>
      <c r="AD1295" s="127">
        <f t="shared" si="41"/>
        <v>909</v>
      </c>
    </row>
    <row r="1296" spans="27:30" x14ac:dyDescent="0.25">
      <c r="AA1296">
        <f t="shared" si="40"/>
        <v>910</v>
      </c>
      <c r="AB1296" s="286">
        <v>45855</v>
      </c>
      <c r="AC1296" s="4">
        <v>1</v>
      </c>
      <c r="AD1296" s="127">
        <f t="shared" si="41"/>
        <v>910</v>
      </c>
    </row>
    <row r="1297" spans="27:30" x14ac:dyDescent="0.25">
      <c r="AA1297">
        <f t="shared" si="40"/>
        <v>911</v>
      </c>
      <c r="AB1297" s="286">
        <v>45856</v>
      </c>
      <c r="AC1297" s="4">
        <v>1</v>
      </c>
      <c r="AD1297" s="127">
        <f t="shared" si="41"/>
        <v>911</v>
      </c>
    </row>
    <row r="1298" spans="27:30" x14ac:dyDescent="0.25">
      <c r="AA1298">
        <f t="shared" si="40"/>
        <v>911</v>
      </c>
      <c r="AB1298" s="286">
        <v>45857</v>
      </c>
      <c r="AC1298" s="4">
        <v>0</v>
      </c>
      <c r="AD1298" s="127">
        <f t="shared" si="41"/>
        <v>911</v>
      </c>
    </row>
    <row r="1299" spans="27:30" x14ac:dyDescent="0.25">
      <c r="AA1299">
        <f t="shared" si="40"/>
        <v>911</v>
      </c>
      <c r="AB1299" s="286">
        <v>45858</v>
      </c>
      <c r="AC1299" s="4">
        <v>0</v>
      </c>
      <c r="AD1299" s="127">
        <f t="shared" si="41"/>
        <v>911</v>
      </c>
    </row>
    <row r="1300" spans="27:30" x14ac:dyDescent="0.25">
      <c r="AA1300">
        <f t="shared" si="40"/>
        <v>912</v>
      </c>
      <c r="AB1300" s="286">
        <v>45859</v>
      </c>
      <c r="AC1300" s="4">
        <v>1</v>
      </c>
      <c r="AD1300" s="127">
        <f t="shared" si="41"/>
        <v>912</v>
      </c>
    </row>
    <row r="1301" spans="27:30" x14ac:dyDescent="0.25">
      <c r="AA1301">
        <f t="shared" si="40"/>
        <v>913</v>
      </c>
      <c r="AB1301" s="286">
        <v>45860</v>
      </c>
      <c r="AC1301" s="4">
        <v>1</v>
      </c>
      <c r="AD1301" s="127">
        <f t="shared" si="41"/>
        <v>913</v>
      </c>
    </row>
    <row r="1302" spans="27:30" x14ac:dyDescent="0.25">
      <c r="AA1302">
        <f t="shared" si="40"/>
        <v>914</v>
      </c>
      <c r="AB1302" s="286">
        <v>45861</v>
      </c>
      <c r="AC1302" s="4">
        <v>1</v>
      </c>
      <c r="AD1302" s="127">
        <f t="shared" si="41"/>
        <v>914</v>
      </c>
    </row>
    <row r="1303" spans="27:30" x14ac:dyDescent="0.25">
      <c r="AA1303">
        <f t="shared" si="40"/>
        <v>915</v>
      </c>
      <c r="AB1303" s="286">
        <v>45862</v>
      </c>
      <c r="AC1303" s="4">
        <v>1</v>
      </c>
      <c r="AD1303" s="127">
        <f t="shared" si="41"/>
        <v>915</v>
      </c>
    </row>
    <row r="1304" spans="27:30" x14ac:dyDescent="0.25">
      <c r="AA1304">
        <f t="shared" si="40"/>
        <v>916</v>
      </c>
      <c r="AB1304" s="286">
        <v>45863</v>
      </c>
      <c r="AC1304" s="4">
        <v>1</v>
      </c>
      <c r="AD1304" s="127">
        <f t="shared" si="41"/>
        <v>916</v>
      </c>
    </row>
    <row r="1305" spans="27:30" x14ac:dyDescent="0.25">
      <c r="AA1305">
        <f t="shared" si="40"/>
        <v>916</v>
      </c>
      <c r="AB1305" s="286">
        <v>45864</v>
      </c>
      <c r="AC1305" s="4">
        <v>0</v>
      </c>
      <c r="AD1305" s="127">
        <f t="shared" si="41"/>
        <v>916</v>
      </c>
    </row>
    <row r="1306" spans="27:30" x14ac:dyDescent="0.25">
      <c r="AA1306">
        <f t="shared" si="40"/>
        <v>916</v>
      </c>
      <c r="AB1306" s="286">
        <v>45865</v>
      </c>
      <c r="AC1306" s="4">
        <v>0</v>
      </c>
      <c r="AD1306" s="127">
        <f t="shared" si="41"/>
        <v>916</v>
      </c>
    </row>
    <row r="1307" spans="27:30" x14ac:dyDescent="0.25">
      <c r="AA1307">
        <f t="shared" si="40"/>
        <v>917</v>
      </c>
      <c r="AB1307" s="286">
        <v>45866</v>
      </c>
      <c r="AC1307" s="4">
        <v>1</v>
      </c>
      <c r="AD1307" s="127">
        <f t="shared" si="41"/>
        <v>917</v>
      </c>
    </row>
    <row r="1308" spans="27:30" x14ac:dyDescent="0.25">
      <c r="AA1308">
        <f t="shared" si="40"/>
        <v>918</v>
      </c>
      <c r="AB1308" s="286">
        <v>45867</v>
      </c>
      <c r="AC1308" s="4">
        <v>1</v>
      </c>
      <c r="AD1308" s="127">
        <f t="shared" si="41"/>
        <v>918</v>
      </c>
    </row>
    <row r="1309" spans="27:30" x14ac:dyDescent="0.25">
      <c r="AA1309">
        <f t="shared" si="40"/>
        <v>919</v>
      </c>
      <c r="AB1309" s="286">
        <v>45868</v>
      </c>
      <c r="AC1309" s="4">
        <v>1</v>
      </c>
      <c r="AD1309" s="127">
        <f t="shared" si="41"/>
        <v>919</v>
      </c>
    </row>
    <row r="1310" spans="27:30" x14ac:dyDescent="0.25">
      <c r="AA1310">
        <f t="shared" si="40"/>
        <v>920</v>
      </c>
      <c r="AB1310" s="286">
        <v>45869</v>
      </c>
      <c r="AC1310" s="4">
        <v>1</v>
      </c>
      <c r="AD1310" s="127">
        <f t="shared" si="41"/>
        <v>920</v>
      </c>
    </row>
    <row r="1311" spans="27:30" x14ac:dyDescent="0.25">
      <c r="AA1311">
        <f t="shared" si="40"/>
        <v>921</v>
      </c>
      <c r="AB1311" s="286">
        <v>45870</v>
      </c>
      <c r="AC1311" s="4">
        <v>1</v>
      </c>
      <c r="AD1311" s="127">
        <f t="shared" si="41"/>
        <v>921</v>
      </c>
    </row>
    <row r="1312" spans="27:30" x14ac:dyDescent="0.25">
      <c r="AA1312">
        <f t="shared" si="40"/>
        <v>921</v>
      </c>
      <c r="AB1312" s="286">
        <v>45871</v>
      </c>
      <c r="AC1312" s="4">
        <v>0</v>
      </c>
      <c r="AD1312" s="127">
        <f t="shared" si="41"/>
        <v>921</v>
      </c>
    </row>
    <row r="1313" spans="27:30" x14ac:dyDescent="0.25">
      <c r="AA1313">
        <f t="shared" si="40"/>
        <v>921</v>
      </c>
      <c r="AB1313" s="286">
        <v>45872</v>
      </c>
      <c r="AC1313" s="4">
        <v>0</v>
      </c>
      <c r="AD1313" s="127">
        <f t="shared" si="41"/>
        <v>921</v>
      </c>
    </row>
    <row r="1314" spans="27:30" x14ac:dyDescent="0.25">
      <c r="AA1314">
        <f t="shared" si="40"/>
        <v>922</v>
      </c>
      <c r="AB1314" s="286">
        <v>45873</v>
      </c>
      <c r="AC1314" s="4">
        <v>1</v>
      </c>
      <c r="AD1314" s="127">
        <f t="shared" si="41"/>
        <v>922</v>
      </c>
    </row>
    <row r="1315" spans="27:30" x14ac:dyDescent="0.25">
      <c r="AA1315">
        <f t="shared" si="40"/>
        <v>923</v>
      </c>
      <c r="AB1315" s="286">
        <v>45874</v>
      </c>
      <c r="AC1315" s="4">
        <v>1</v>
      </c>
      <c r="AD1315" s="127">
        <f t="shared" si="41"/>
        <v>923</v>
      </c>
    </row>
    <row r="1316" spans="27:30" x14ac:dyDescent="0.25">
      <c r="AA1316">
        <f t="shared" si="40"/>
        <v>924</v>
      </c>
      <c r="AB1316" s="286">
        <v>45875</v>
      </c>
      <c r="AC1316" s="4">
        <v>1</v>
      </c>
      <c r="AD1316" s="127">
        <f t="shared" si="41"/>
        <v>924</v>
      </c>
    </row>
    <row r="1317" spans="27:30" x14ac:dyDescent="0.25">
      <c r="AA1317">
        <f t="shared" si="40"/>
        <v>925</v>
      </c>
      <c r="AB1317" s="286">
        <v>45876</v>
      </c>
      <c r="AC1317" s="4">
        <v>1</v>
      </c>
      <c r="AD1317" s="127">
        <f t="shared" si="41"/>
        <v>925</v>
      </c>
    </row>
    <row r="1318" spans="27:30" x14ac:dyDescent="0.25">
      <c r="AA1318">
        <f t="shared" si="40"/>
        <v>926</v>
      </c>
      <c r="AB1318" s="286">
        <v>45877</v>
      </c>
      <c r="AC1318" s="4">
        <v>1</v>
      </c>
      <c r="AD1318" s="127">
        <f t="shared" si="41"/>
        <v>926</v>
      </c>
    </row>
    <row r="1319" spans="27:30" x14ac:dyDescent="0.25">
      <c r="AA1319">
        <f t="shared" si="40"/>
        <v>926</v>
      </c>
      <c r="AB1319" s="286">
        <v>45878</v>
      </c>
      <c r="AC1319" s="4">
        <v>0</v>
      </c>
      <c r="AD1319" s="127">
        <f t="shared" si="41"/>
        <v>926</v>
      </c>
    </row>
    <row r="1320" spans="27:30" x14ac:dyDescent="0.25">
      <c r="AA1320">
        <f t="shared" si="40"/>
        <v>926</v>
      </c>
      <c r="AB1320" s="286">
        <v>45879</v>
      </c>
      <c r="AC1320" s="4">
        <v>0</v>
      </c>
      <c r="AD1320" s="127">
        <f t="shared" si="41"/>
        <v>926</v>
      </c>
    </row>
    <row r="1321" spans="27:30" x14ac:dyDescent="0.25">
      <c r="AA1321">
        <f t="shared" si="40"/>
        <v>927</v>
      </c>
      <c r="AB1321" s="286">
        <v>45880</v>
      </c>
      <c r="AC1321" s="4">
        <v>1</v>
      </c>
      <c r="AD1321" s="127">
        <f t="shared" si="41"/>
        <v>927</v>
      </c>
    </row>
    <row r="1322" spans="27:30" x14ac:dyDescent="0.25">
      <c r="AA1322">
        <f t="shared" si="40"/>
        <v>928</v>
      </c>
      <c r="AB1322" s="286">
        <v>45881</v>
      </c>
      <c r="AC1322" s="4">
        <v>1</v>
      </c>
      <c r="AD1322" s="127">
        <f t="shared" si="41"/>
        <v>928</v>
      </c>
    </row>
    <row r="1323" spans="27:30" x14ac:dyDescent="0.25">
      <c r="AA1323">
        <f t="shared" si="40"/>
        <v>929</v>
      </c>
      <c r="AB1323" s="286">
        <v>45882</v>
      </c>
      <c r="AC1323" s="4">
        <v>1</v>
      </c>
      <c r="AD1323" s="127">
        <f t="shared" si="41"/>
        <v>929</v>
      </c>
    </row>
    <row r="1324" spans="27:30" x14ac:dyDescent="0.25">
      <c r="AA1324">
        <f t="shared" si="40"/>
        <v>930</v>
      </c>
      <c r="AB1324" s="286">
        <v>45883</v>
      </c>
      <c r="AC1324" s="4">
        <v>1</v>
      </c>
      <c r="AD1324" s="127">
        <f t="shared" si="41"/>
        <v>930</v>
      </c>
    </row>
    <row r="1325" spans="27:30" x14ac:dyDescent="0.25">
      <c r="AA1325">
        <f t="shared" si="40"/>
        <v>931</v>
      </c>
      <c r="AB1325" s="286">
        <v>45884</v>
      </c>
      <c r="AC1325" s="4">
        <v>1</v>
      </c>
      <c r="AD1325" s="127">
        <f t="shared" si="41"/>
        <v>931</v>
      </c>
    </row>
    <row r="1326" spans="27:30" x14ac:dyDescent="0.25">
      <c r="AA1326">
        <f t="shared" si="40"/>
        <v>931</v>
      </c>
      <c r="AB1326" s="286">
        <v>45885</v>
      </c>
      <c r="AC1326" s="4">
        <v>0</v>
      </c>
      <c r="AD1326" s="127">
        <f t="shared" si="41"/>
        <v>931</v>
      </c>
    </row>
    <row r="1327" spans="27:30" x14ac:dyDescent="0.25">
      <c r="AA1327">
        <f t="shared" si="40"/>
        <v>931</v>
      </c>
      <c r="AB1327" s="286">
        <v>45886</v>
      </c>
      <c r="AC1327" s="4">
        <v>0</v>
      </c>
      <c r="AD1327" s="127">
        <f t="shared" si="41"/>
        <v>931</v>
      </c>
    </row>
    <row r="1328" spans="27:30" x14ac:dyDescent="0.25">
      <c r="AA1328">
        <f t="shared" si="40"/>
        <v>932</v>
      </c>
      <c r="AB1328" s="286">
        <v>45887</v>
      </c>
      <c r="AC1328" s="4">
        <v>1</v>
      </c>
      <c r="AD1328" s="127">
        <f t="shared" si="41"/>
        <v>932</v>
      </c>
    </row>
    <row r="1329" spans="27:30" x14ac:dyDescent="0.25">
      <c r="AA1329">
        <f t="shared" si="40"/>
        <v>933</v>
      </c>
      <c r="AB1329" s="286">
        <v>45888</v>
      </c>
      <c r="AC1329" s="4">
        <v>1</v>
      </c>
      <c r="AD1329" s="127">
        <f t="shared" si="41"/>
        <v>933</v>
      </c>
    </row>
    <row r="1330" spans="27:30" x14ac:dyDescent="0.25">
      <c r="AA1330">
        <f t="shared" si="40"/>
        <v>934</v>
      </c>
      <c r="AB1330" s="286">
        <v>45889</v>
      </c>
      <c r="AC1330" s="4">
        <v>1</v>
      </c>
      <c r="AD1330" s="127">
        <f t="shared" si="41"/>
        <v>934</v>
      </c>
    </row>
    <row r="1331" spans="27:30" x14ac:dyDescent="0.25">
      <c r="AA1331">
        <f t="shared" si="40"/>
        <v>935</v>
      </c>
      <c r="AB1331" s="286">
        <v>45890</v>
      </c>
      <c r="AC1331" s="4">
        <v>1</v>
      </c>
      <c r="AD1331" s="127">
        <f t="shared" si="41"/>
        <v>935</v>
      </c>
    </row>
    <row r="1332" spans="27:30" x14ac:dyDescent="0.25">
      <c r="AA1332">
        <f t="shared" si="40"/>
        <v>936</v>
      </c>
      <c r="AB1332" s="286">
        <v>45891</v>
      </c>
      <c r="AC1332" s="4">
        <v>1</v>
      </c>
      <c r="AD1332" s="127">
        <f t="shared" si="41"/>
        <v>936</v>
      </c>
    </row>
    <row r="1333" spans="27:30" x14ac:dyDescent="0.25">
      <c r="AA1333">
        <f t="shared" si="40"/>
        <v>936</v>
      </c>
      <c r="AB1333" s="286">
        <v>45892</v>
      </c>
      <c r="AC1333" s="4">
        <v>0</v>
      </c>
      <c r="AD1333" s="127">
        <f t="shared" si="41"/>
        <v>936</v>
      </c>
    </row>
    <row r="1334" spans="27:30" x14ac:dyDescent="0.25">
      <c r="AA1334">
        <f t="shared" si="40"/>
        <v>936</v>
      </c>
      <c r="AB1334" s="286">
        <v>45893</v>
      </c>
      <c r="AC1334" s="4">
        <v>0</v>
      </c>
      <c r="AD1334" s="127">
        <f t="shared" si="41"/>
        <v>936</v>
      </c>
    </row>
    <row r="1335" spans="27:30" x14ac:dyDescent="0.25">
      <c r="AA1335">
        <f t="shared" si="40"/>
        <v>937</v>
      </c>
      <c r="AB1335" s="286">
        <v>45894</v>
      </c>
      <c r="AC1335" s="4">
        <v>1</v>
      </c>
      <c r="AD1335" s="127">
        <f t="shared" si="41"/>
        <v>937</v>
      </c>
    </row>
    <row r="1336" spans="27:30" x14ac:dyDescent="0.25">
      <c r="AA1336">
        <f t="shared" si="40"/>
        <v>938</v>
      </c>
      <c r="AB1336" s="286">
        <v>45895</v>
      </c>
      <c r="AC1336" s="4">
        <v>1</v>
      </c>
      <c r="AD1336" s="127">
        <f t="shared" si="41"/>
        <v>938</v>
      </c>
    </row>
    <row r="1337" spans="27:30" x14ac:dyDescent="0.25">
      <c r="AA1337">
        <f t="shared" si="40"/>
        <v>939</v>
      </c>
      <c r="AB1337" s="286">
        <v>45896</v>
      </c>
      <c r="AC1337" s="4">
        <v>1</v>
      </c>
      <c r="AD1337" s="127">
        <f t="shared" si="41"/>
        <v>939</v>
      </c>
    </row>
    <row r="1338" spans="27:30" x14ac:dyDescent="0.25">
      <c r="AA1338">
        <f t="shared" si="40"/>
        <v>940</v>
      </c>
      <c r="AB1338" s="286">
        <v>45897</v>
      </c>
      <c r="AC1338" s="4">
        <v>1</v>
      </c>
      <c r="AD1338" s="127">
        <f t="shared" si="41"/>
        <v>940</v>
      </c>
    </row>
    <row r="1339" spans="27:30" x14ac:dyDescent="0.25">
      <c r="AA1339">
        <f t="shared" si="40"/>
        <v>941</v>
      </c>
      <c r="AB1339" s="286">
        <v>45898</v>
      </c>
      <c r="AC1339" s="4">
        <v>1</v>
      </c>
      <c r="AD1339" s="127">
        <f t="shared" si="41"/>
        <v>941</v>
      </c>
    </row>
    <row r="1340" spans="27:30" x14ac:dyDescent="0.25">
      <c r="AA1340">
        <f t="shared" si="40"/>
        <v>941</v>
      </c>
      <c r="AB1340" s="286">
        <v>45899</v>
      </c>
      <c r="AC1340" s="4">
        <v>0</v>
      </c>
      <c r="AD1340" s="127">
        <f t="shared" si="41"/>
        <v>941</v>
      </c>
    </row>
    <row r="1341" spans="27:30" x14ac:dyDescent="0.25">
      <c r="AA1341">
        <f t="shared" si="40"/>
        <v>941</v>
      </c>
      <c r="AB1341" s="286">
        <v>45900</v>
      </c>
      <c r="AC1341" s="4">
        <v>0</v>
      </c>
      <c r="AD1341" s="127">
        <f t="shared" si="41"/>
        <v>941</v>
      </c>
    </row>
    <row r="1342" spans="27:30" x14ac:dyDescent="0.25">
      <c r="AA1342">
        <f t="shared" si="40"/>
        <v>942</v>
      </c>
      <c r="AB1342" s="286">
        <v>45901</v>
      </c>
      <c r="AC1342" s="4">
        <v>1</v>
      </c>
      <c r="AD1342" s="127">
        <f t="shared" si="41"/>
        <v>942</v>
      </c>
    </row>
    <row r="1343" spans="27:30" x14ac:dyDescent="0.25">
      <c r="AA1343">
        <f t="shared" si="40"/>
        <v>943</v>
      </c>
      <c r="AB1343" s="286">
        <v>45902</v>
      </c>
      <c r="AC1343" s="4">
        <v>1</v>
      </c>
      <c r="AD1343" s="127">
        <f t="shared" si="41"/>
        <v>943</v>
      </c>
    </row>
    <row r="1344" spans="27:30" x14ac:dyDescent="0.25">
      <c r="AA1344">
        <f t="shared" si="40"/>
        <v>944</v>
      </c>
      <c r="AB1344" s="286">
        <v>45903</v>
      </c>
      <c r="AC1344" s="4">
        <v>1</v>
      </c>
      <c r="AD1344" s="127">
        <f t="shared" si="41"/>
        <v>944</v>
      </c>
    </row>
    <row r="1345" spans="27:30" x14ac:dyDescent="0.25">
      <c r="AA1345">
        <f t="shared" si="40"/>
        <v>945</v>
      </c>
      <c r="AB1345" s="286">
        <v>45904</v>
      </c>
      <c r="AC1345" s="4">
        <v>1</v>
      </c>
      <c r="AD1345" s="127">
        <f t="shared" si="41"/>
        <v>945</v>
      </c>
    </row>
    <row r="1346" spans="27:30" x14ac:dyDescent="0.25">
      <c r="AA1346">
        <f t="shared" si="40"/>
        <v>946</v>
      </c>
      <c r="AB1346" s="286">
        <v>45905</v>
      </c>
      <c r="AC1346" s="4">
        <v>1</v>
      </c>
      <c r="AD1346" s="127">
        <f t="shared" si="41"/>
        <v>946</v>
      </c>
    </row>
    <row r="1347" spans="27:30" x14ac:dyDescent="0.25">
      <c r="AA1347">
        <f t="shared" si="40"/>
        <v>946</v>
      </c>
      <c r="AB1347" s="286">
        <v>45906</v>
      </c>
      <c r="AC1347" s="4">
        <v>0</v>
      </c>
      <c r="AD1347" s="127">
        <f t="shared" si="41"/>
        <v>946</v>
      </c>
    </row>
    <row r="1348" spans="27:30" x14ac:dyDescent="0.25">
      <c r="AA1348">
        <f t="shared" ref="AA1348:AA1367" si="42">AA1347+AC1348</f>
        <v>946</v>
      </c>
      <c r="AB1348" s="286">
        <v>45907</v>
      </c>
      <c r="AC1348" s="4">
        <v>0</v>
      </c>
      <c r="AD1348" s="127">
        <f t="shared" si="41"/>
        <v>946</v>
      </c>
    </row>
    <row r="1349" spans="27:30" x14ac:dyDescent="0.25">
      <c r="AA1349">
        <f t="shared" si="42"/>
        <v>947</v>
      </c>
      <c r="AB1349" s="286">
        <v>45908</v>
      </c>
      <c r="AC1349" s="4">
        <v>1</v>
      </c>
      <c r="AD1349" s="127">
        <f t="shared" ref="AD1349:AD1412" si="43">AA1348+AC1349</f>
        <v>947</v>
      </c>
    </row>
    <row r="1350" spans="27:30" x14ac:dyDescent="0.25">
      <c r="AA1350">
        <f t="shared" si="42"/>
        <v>948</v>
      </c>
      <c r="AB1350" s="286">
        <v>45909</v>
      </c>
      <c r="AC1350" s="4">
        <v>1</v>
      </c>
      <c r="AD1350" s="127">
        <f t="shared" si="43"/>
        <v>948</v>
      </c>
    </row>
    <row r="1351" spans="27:30" x14ac:dyDescent="0.25">
      <c r="AA1351">
        <f t="shared" si="42"/>
        <v>949</v>
      </c>
      <c r="AB1351" s="286">
        <v>45910</v>
      </c>
      <c r="AC1351" s="4">
        <v>1</v>
      </c>
      <c r="AD1351" s="127">
        <f t="shared" si="43"/>
        <v>949</v>
      </c>
    </row>
    <row r="1352" spans="27:30" x14ac:dyDescent="0.25">
      <c r="AA1352">
        <f t="shared" si="42"/>
        <v>950</v>
      </c>
      <c r="AB1352" s="286">
        <v>45911</v>
      </c>
      <c r="AC1352" s="4">
        <v>1</v>
      </c>
      <c r="AD1352" s="127">
        <f t="shared" si="43"/>
        <v>950</v>
      </c>
    </row>
    <row r="1353" spans="27:30" x14ac:dyDescent="0.25">
      <c r="AA1353">
        <f t="shared" si="42"/>
        <v>951</v>
      </c>
      <c r="AB1353" s="286">
        <v>45912</v>
      </c>
      <c r="AC1353" s="4">
        <v>1</v>
      </c>
      <c r="AD1353" s="127">
        <f t="shared" si="43"/>
        <v>951</v>
      </c>
    </row>
    <row r="1354" spans="27:30" x14ac:dyDescent="0.25">
      <c r="AA1354">
        <f t="shared" si="42"/>
        <v>951</v>
      </c>
      <c r="AB1354" s="286">
        <v>45913</v>
      </c>
      <c r="AC1354" s="4">
        <v>0</v>
      </c>
      <c r="AD1354" s="127">
        <f t="shared" si="43"/>
        <v>951</v>
      </c>
    </row>
    <row r="1355" spans="27:30" x14ac:dyDescent="0.25">
      <c r="AA1355">
        <f t="shared" si="42"/>
        <v>951</v>
      </c>
      <c r="AB1355" s="286">
        <v>45914</v>
      </c>
      <c r="AC1355" s="4">
        <v>0</v>
      </c>
      <c r="AD1355" s="127">
        <f t="shared" si="43"/>
        <v>951</v>
      </c>
    </row>
    <row r="1356" spans="27:30" x14ac:dyDescent="0.25">
      <c r="AA1356">
        <f t="shared" si="42"/>
        <v>952</v>
      </c>
      <c r="AB1356" s="286">
        <v>45915</v>
      </c>
      <c r="AC1356" s="4">
        <v>1</v>
      </c>
      <c r="AD1356" s="127">
        <f t="shared" si="43"/>
        <v>952</v>
      </c>
    </row>
    <row r="1357" spans="27:30" x14ac:dyDescent="0.25">
      <c r="AA1357">
        <f t="shared" si="42"/>
        <v>953</v>
      </c>
      <c r="AB1357" s="286">
        <v>45916</v>
      </c>
      <c r="AC1357" s="4">
        <v>1</v>
      </c>
      <c r="AD1357" s="127">
        <f t="shared" si="43"/>
        <v>953</v>
      </c>
    </row>
    <row r="1358" spans="27:30" x14ac:dyDescent="0.25">
      <c r="AA1358">
        <f t="shared" si="42"/>
        <v>954</v>
      </c>
      <c r="AB1358" s="286">
        <v>45917</v>
      </c>
      <c r="AC1358" s="4">
        <v>1</v>
      </c>
      <c r="AD1358" s="127">
        <f t="shared" si="43"/>
        <v>954</v>
      </c>
    </row>
    <row r="1359" spans="27:30" x14ac:dyDescent="0.25">
      <c r="AA1359">
        <f t="shared" si="42"/>
        <v>955</v>
      </c>
      <c r="AB1359" s="286">
        <v>45918</v>
      </c>
      <c r="AC1359" s="4">
        <v>1</v>
      </c>
      <c r="AD1359" s="127">
        <f t="shared" si="43"/>
        <v>955</v>
      </c>
    </row>
    <row r="1360" spans="27:30" x14ac:dyDescent="0.25">
      <c r="AA1360">
        <f t="shared" si="42"/>
        <v>956</v>
      </c>
      <c r="AB1360" s="286">
        <v>45919</v>
      </c>
      <c r="AC1360" s="4">
        <v>1</v>
      </c>
      <c r="AD1360" s="127">
        <f t="shared" si="43"/>
        <v>956</v>
      </c>
    </row>
    <row r="1361" spans="27:30" x14ac:dyDescent="0.25">
      <c r="AA1361">
        <f t="shared" si="42"/>
        <v>956</v>
      </c>
      <c r="AB1361" s="286">
        <v>45920</v>
      </c>
      <c r="AC1361" s="4">
        <v>0</v>
      </c>
      <c r="AD1361" s="127">
        <f t="shared" si="43"/>
        <v>956</v>
      </c>
    </row>
    <row r="1362" spans="27:30" x14ac:dyDescent="0.25">
      <c r="AA1362">
        <f t="shared" si="42"/>
        <v>956</v>
      </c>
      <c r="AB1362" s="286">
        <v>45921</v>
      </c>
      <c r="AC1362" s="4">
        <v>0</v>
      </c>
      <c r="AD1362" s="127">
        <f t="shared" si="43"/>
        <v>956</v>
      </c>
    </row>
    <row r="1363" spans="27:30" x14ac:dyDescent="0.25">
      <c r="AA1363">
        <f t="shared" si="42"/>
        <v>957</v>
      </c>
      <c r="AB1363" s="286">
        <v>45922</v>
      </c>
      <c r="AC1363" s="4">
        <v>1</v>
      </c>
      <c r="AD1363" s="127">
        <f t="shared" si="43"/>
        <v>957</v>
      </c>
    </row>
    <row r="1364" spans="27:30" x14ac:dyDescent="0.25">
      <c r="AA1364">
        <f t="shared" si="42"/>
        <v>958</v>
      </c>
      <c r="AB1364" s="286">
        <v>45923</v>
      </c>
      <c r="AC1364" s="4">
        <v>1</v>
      </c>
      <c r="AD1364" s="127">
        <f t="shared" si="43"/>
        <v>958</v>
      </c>
    </row>
    <row r="1365" spans="27:30" x14ac:dyDescent="0.25">
      <c r="AA1365">
        <f t="shared" si="42"/>
        <v>959</v>
      </c>
      <c r="AB1365" s="286">
        <v>45924</v>
      </c>
      <c r="AC1365" s="4">
        <v>1</v>
      </c>
      <c r="AD1365" s="127">
        <f t="shared" si="43"/>
        <v>959</v>
      </c>
    </row>
    <row r="1366" spans="27:30" x14ac:dyDescent="0.25">
      <c r="AA1366">
        <f t="shared" si="42"/>
        <v>960</v>
      </c>
      <c r="AB1366" s="286">
        <v>45925</v>
      </c>
      <c r="AC1366" s="4">
        <v>1</v>
      </c>
      <c r="AD1366" s="127">
        <f t="shared" si="43"/>
        <v>960</v>
      </c>
    </row>
    <row r="1367" spans="27:30" x14ac:dyDescent="0.25">
      <c r="AA1367">
        <f t="shared" si="42"/>
        <v>961</v>
      </c>
      <c r="AB1367" s="286">
        <v>45926</v>
      </c>
      <c r="AC1367" s="4">
        <v>1</v>
      </c>
      <c r="AD1367" s="127">
        <f t="shared" si="43"/>
        <v>961</v>
      </c>
    </row>
    <row r="1368" spans="27:30" x14ac:dyDescent="0.25">
      <c r="AA1368">
        <f t="shared" ref="AA1348:AA1411" si="44">AA1367+AC1368</f>
        <v>961</v>
      </c>
      <c r="AB1368" s="286">
        <v>45927</v>
      </c>
      <c r="AC1368" s="4">
        <v>0</v>
      </c>
      <c r="AD1368" s="127">
        <f t="shared" si="43"/>
        <v>961</v>
      </c>
    </row>
    <row r="1369" spans="27:30" x14ac:dyDescent="0.25">
      <c r="AA1369">
        <f t="shared" si="44"/>
        <v>961</v>
      </c>
      <c r="AB1369" s="286">
        <v>45928</v>
      </c>
      <c r="AC1369" s="4">
        <v>0</v>
      </c>
      <c r="AD1369" s="127">
        <f t="shared" si="43"/>
        <v>961</v>
      </c>
    </row>
    <row r="1370" spans="27:30" x14ac:dyDescent="0.25">
      <c r="AA1370">
        <f t="shared" si="44"/>
        <v>962</v>
      </c>
      <c r="AB1370" s="286">
        <v>45929</v>
      </c>
      <c r="AC1370" s="4">
        <v>1</v>
      </c>
      <c r="AD1370" s="127">
        <f t="shared" si="43"/>
        <v>962</v>
      </c>
    </row>
    <row r="1371" spans="27:30" x14ac:dyDescent="0.25">
      <c r="AA1371">
        <f t="shared" si="44"/>
        <v>963</v>
      </c>
      <c r="AB1371" s="286">
        <v>45930</v>
      </c>
      <c r="AC1371" s="4">
        <v>1</v>
      </c>
      <c r="AD1371" s="127">
        <f t="shared" si="43"/>
        <v>963</v>
      </c>
    </row>
    <row r="1372" spans="27:30" x14ac:dyDescent="0.25">
      <c r="AA1372">
        <f t="shared" si="44"/>
        <v>964</v>
      </c>
      <c r="AB1372" s="286">
        <v>45931</v>
      </c>
      <c r="AC1372" s="4">
        <v>1</v>
      </c>
      <c r="AD1372" s="127">
        <f t="shared" si="43"/>
        <v>964</v>
      </c>
    </row>
    <row r="1373" spans="27:30" x14ac:dyDescent="0.25">
      <c r="AA1373">
        <f t="shared" si="44"/>
        <v>965</v>
      </c>
      <c r="AB1373" s="286">
        <v>45932</v>
      </c>
      <c r="AC1373" s="4">
        <v>1</v>
      </c>
      <c r="AD1373" s="127">
        <f t="shared" si="43"/>
        <v>965</v>
      </c>
    </row>
    <row r="1374" spans="27:30" x14ac:dyDescent="0.25">
      <c r="AA1374">
        <f t="shared" si="44"/>
        <v>966</v>
      </c>
      <c r="AB1374" s="286">
        <v>45933</v>
      </c>
      <c r="AC1374" s="4">
        <v>1</v>
      </c>
      <c r="AD1374" s="127">
        <f t="shared" si="43"/>
        <v>966</v>
      </c>
    </row>
    <row r="1375" spans="27:30" x14ac:dyDescent="0.25">
      <c r="AA1375">
        <f t="shared" si="44"/>
        <v>966</v>
      </c>
      <c r="AB1375" s="286">
        <v>45934</v>
      </c>
      <c r="AC1375" s="4">
        <v>0</v>
      </c>
      <c r="AD1375" s="127">
        <f t="shared" si="43"/>
        <v>966</v>
      </c>
    </row>
    <row r="1376" spans="27:30" x14ac:dyDescent="0.25">
      <c r="AA1376">
        <f t="shared" si="44"/>
        <v>966</v>
      </c>
      <c r="AB1376" s="286">
        <v>45935</v>
      </c>
      <c r="AC1376" s="4">
        <v>0</v>
      </c>
      <c r="AD1376" s="127">
        <f t="shared" si="43"/>
        <v>966</v>
      </c>
    </row>
    <row r="1377" spans="27:30" x14ac:dyDescent="0.25">
      <c r="AA1377">
        <f t="shared" si="44"/>
        <v>967</v>
      </c>
      <c r="AB1377" s="286">
        <v>45936</v>
      </c>
      <c r="AC1377" s="4">
        <v>1</v>
      </c>
      <c r="AD1377" s="127">
        <f t="shared" si="43"/>
        <v>967</v>
      </c>
    </row>
    <row r="1378" spans="27:30" x14ac:dyDescent="0.25">
      <c r="AA1378">
        <f t="shared" si="44"/>
        <v>968</v>
      </c>
      <c r="AB1378" s="286">
        <v>45937</v>
      </c>
      <c r="AC1378" s="4">
        <v>1</v>
      </c>
      <c r="AD1378" s="127">
        <f t="shared" si="43"/>
        <v>968</v>
      </c>
    </row>
    <row r="1379" spans="27:30" x14ac:dyDescent="0.25">
      <c r="AA1379">
        <f t="shared" si="44"/>
        <v>969</v>
      </c>
      <c r="AB1379" s="286">
        <v>45938</v>
      </c>
      <c r="AC1379" s="4">
        <v>1</v>
      </c>
      <c r="AD1379" s="127">
        <f t="shared" si="43"/>
        <v>969</v>
      </c>
    </row>
    <row r="1380" spans="27:30" x14ac:dyDescent="0.25">
      <c r="AA1380">
        <f t="shared" si="44"/>
        <v>970</v>
      </c>
      <c r="AB1380" s="286">
        <v>45939</v>
      </c>
      <c r="AC1380" s="4">
        <v>1</v>
      </c>
      <c r="AD1380" s="127">
        <f t="shared" si="43"/>
        <v>970</v>
      </c>
    </row>
    <row r="1381" spans="27:30" x14ac:dyDescent="0.25">
      <c r="AA1381">
        <f t="shared" si="44"/>
        <v>971</v>
      </c>
      <c r="AB1381" s="286">
        <v>45940</v>
      </c>
      <c r="AC1381" s="4">
        <v>1</v>
      </c>
      <c r="AD1381" s="127">
        <f t="shared" si="43"/>
        <v>971</v>
      </c>
    </row>
    <row r="1382" spans="27:30" x14ac:dyDescent="0.25">
      <c r="AA1382">
        <f t="shared" si="44"/>
        <v>971</v>
      </c>
      <c r="AB1382" s="286">
        <v>45941</v>
      </c>
      <c r="AC1382" s="4">
        <v>0</v>
      </c>
      <c r="AD1382" s="127">
        <f t="shared" si="43"/>
        <v>971</v>
      </c>
    </row>
    <row r="1383" spans="27:30" x14ac:dyDescent="0.25">
      <c r="AA1383">
        <f t="shared" si="44"/>
        <v>971</v>
      </c>
      <c r="AB1383" s="286">
        <v>45942</v>
      </c>
      <c r="AC1383" s="4">
        <v>0</v>
      </c>
      <c r="AD1383" s="127">
        <f t="shared" si="43"/>
        <v>971</v>
      </c>
    </row>
    <row r="1384" spans="27:30" x14ac:dyDescent="0.25">
      <c r="AA1384">
        <f t="shared" si="44"/>
        <v>972</v>
      </c>
      <c r="AB1384" s="286">
        <v>45943</v>
      </c>
      <c r="AC1384" s="4">
        <v>1</v>
      </c>
      <c r="AD1384" s="127">
        <f t="shared" si="43"/>
        <v>972</v>
      </c>
    </row>
    <row r="1385" spans="27:30" x14ac:dyDescent="0.25">
      <c r="AA1385">
        <f t="shared" si="44"/>
        <v>973</v>
      </c>
      <c r="AB1385" s="286">
        <v>45944</v>
      </c>
      <c r="AC1385" s="4">
        <v>1</v>
      </c>
      <c r="AD1385" s="127">
        <f t="shared" si="43"/>
        <v>973</v>
      </c>
    </row>
    <row r="1386" spans="27:30" x14ac:dyDescent="0.25">
      <c r="AA1386">
        <f t="shared" si="44"/>
        <v>974</v>
      </c>
      <c r="AB1386" s="286">
        <v>45945</v>
      </c>
      <c r="AC1386" s="4">
        <v>1</v>
      </c>
      <c r="AD1386" s="127">
        <f t="shared" si="43"/>
        <v>974</v>
      </c>
    </row>
    <row r="1387" spans="27:30" x14ac:dyDescent="0.25">
      <c r="AA1387">
        <f t="shared" si="44"/>
        <v>975</v>
      </c>
      <c r="AB1387" s="286">
        <v>45946</v>
      </c>
      <c r="AC1387" s="4">
        <v>1</v>
      </c>
      <c r="AD1387" s="127">
        <f t="shared" si="43"/>
        <v>975</v>
      </c>
    </row>
    <row r="1388" spans="27:30" x14ac:dyDescent="0.25">
      <c r="AA1388">
        <f t="shared" si="44"/>
        <v>976</v>
      </c>
      <c r="AB1388" s="286">
        <v>45947</v>
      </c>
      <c r="AC1388" s="4">
        <v>1</v>
      </c>
      <c r="AD1388" s="127">
        <f t="shared" si="43"/>
        <v>976</v>
      </c>
    </row>
    <row r="1389" spans="27:30" x14ac:dyDescent="0.25">
      <c r="AA1389">
        <f t="shared" si="44"/>
        <v>976</v>
      </c>
      <c r="AB1389" s="286">
        <v>45948</v>
      </c>
      <c r="AC1389" s="4">
        <v>0</v>
      </c>
      <c r="AD1389" s="127">
        <f t="shared" si="43"/>
        <v>976</v>
      </c>
    </row>
    <row r="1390" spans="27:30" x14ac:dyDescent="0.25">
      <c r="AA1390">
        <f t="shared" si="44"/>
        <v>976</v>
      </c>
      <c r="AB1390" s="286">
        <v>45949</v>
      </c>
      <c r="AC1390" s="4">
        <v>0</v>
      </c>
      <c r="AD1390" s="127">
        <f t="shared" si="43"/>
        <v>976</v>
      </c>
    </row>
    <row r="1391" spans="27:30" x14ac:dyDescent="0.25">
      <c r="AA1391">
        <f t="shared" si="44"/>
        <v>977</v>
      </c>
      <c r="AB1391" s="286">
        <v>45950</v>
      </c>
      <c r="AC1391" s="4">
        <v>1</v>
      </c>
      <c r="AD1391" s="127">
        <f t="shared" si="43"/>
        <v>977</v>
      </c>
    </row>
    <row r="1392" spans="27:30" x14ac:dyDescent="0.25">
      <c r="AA1392">
        <f t="shared" si="44"/>
        <v>978</v>
      </c>
      <c r="AB1392" s="286">
        <v>45951</v>
      </c>
      <c r="AC1392" s="4">
        <v>1</v>
      </c>
      <c r="AD1392" s="127">
        <f t="shared" si="43"/>
        <v>978</v>
      </c>
    </row>
    <row r="1393" spans="27:30" x14ac:dyDescent="0.25">
      <c r="AA1393">
        <f t="shared" si="44"/>
        <v>979</v>
      </c>
      <c r="AB1393" s="286">
        <v>45952</v>
      </c>
      <c r="AC1393" s="4">
        <v>1</v>
      </c>
      <c r="AD1393" s="127">
        <f t="shared" si="43"/>
        <v>979</v>
      </c>
    </row>
    <row r="1394" spans="27:30" x14ac:dyDescent="0.25">
      <c r="AA1394">
        <f t="shared" si="44"/>
        <v>980</v>
      </c>
      <c r="AB1394" s="286">
        <v>45953</v>
      </c>
      <c r="AC1394" s="4">
        <v>1</v>
      </c>
      <c r="AD1394" s="127">
        <f t="shared" si="43"/>
        <v>980</v>
      </c>
    </row>
    <row r="1395" spans="27:30" x14ac:dyDescent="0.25">
      <c r="AA1395">
        <f t="shared" si="44"/>
        <v>981</v>
      </c>
      <c r="AB1395" s="286">
        <v>45954</v>
      </c>
      <c r="AC1395" s="4">
        <v>1</v>
      </c>
      <c r="AD1395" s="127">
        <f t="shared" si="43"/>
        <v>981</v>
      </c>
    </row>
    <row r="1396" spans="27:30" x14ac:dyDescent="0.25">
      <c r="AA1396">
        <f t="shared" si="44"/>
        <v>981</v>
      </c>
      <c r="AB1396" s="286">
        <v>45955</v>
      </c>
      <c r="AC1396" s="4">
        <v>0</v>
      </c>
      <c r="AD1396" s="127">
        <f t="shared" si="43"/>
        <v>981</v>
      </c>
    </row>
    <row r="1397" spans="27:30" x14ac:dyDescent="0.25">
      <c r="AA1397">
        <f t="shared" si="44"/>
        <v>981</v>
      </c>
      <c r="AB1397" s="286">
        <v>45956</v>
      </c>
      <c r="AC1397" s="4">
        <v>0</v>
      </c>
      <c r="AD1397" s="127">
        <f t="shared" si="43"/>
        <v>981</v>
      </c>
    </row>
    <row r="1398" spans="27:30" x14ac:dyDescent="0.25">
      <c r="AA1398">
        <f t="shared" si="44"/>
        <v>982</v>
      </c>
      <c r="AB1398" s="286">
        <v>45957</v>
      </c>
      <c r="AC1398" s="4">
        <v>1</v>
      </c>
      <c r="AD1398" s="127">
        <f t="shared" si="43"/>
        <v>982</v>
      </c>
    </row>
    <row r="1399" spans="27:30" x14ac:dyDescent="0.25">
      <c r="AA1399">
        <f t="shared" si="44"/>
        <v>983</v>
      </c>
      <c r="AB1399" s="286">
        <v>45958</v>
      </c>
      <c r="AC1399" s="4">
        <v>1</v>
      </c>
      <c r="AD1399" s="127">
        <f t="shared" si="43"/>
        <v>983</v>
      </c>
    </row>
    <row r="1400" spans="27:30" x14ac:dyDescent="0.25">
      <c r="AA1400">
        <f t="shared" si="44"/>
        <v>984</v>
      </c>
      <c r="AB1400" s="286">
        <v>45959</v>
      </c>
      <c r="AC1400" s="4">
        <v>1</v>
      </c>
      <c r="AD1400" s="127">
        <f t="shared" si="43"/>
        <v>984</v>
      </c>
    </row>
    <row r="1401" spans="27:30" x14ac:dyDescent="0.25">
      <c r="AA1401">
        <f t="shared" si="44"/>
        <v>985</v>
      </c>
      <c r="AB1401" s="286">
        <v>45960</v>
      </c>
      <c r="AC1401" s="4">
        <v>1</v>
      </c>
      <c r="AD1401" s="127">
        <f t="shared" si="43"/>
        <v>985</v>
      </c>
    </row>
    <row r="1402" spans="27:30" x14ac:dyDescent="0.25">
      <c r="AA1402">
        <f t="shared" si="44"/>
        <v>986</v>
      </c>
      <c r="AB1402" s="286">
        <v>45961</v>
      </c>
      <c r="AC1402" s="4">
        <v>1</v>
      </c>
      <c r="AD1402" s="127">
        <f t="shared" si="43"/>
        <v>986</v>
      </c>
    </row>
    <row r="1403" spans="27:30" x14ac:dyDescent="0.25">
      <c r="AA1403">
        <f t="shared" si="44"/>
        <v>986</v>
      </c>
      <c r="AB1403" s="286">
        <v>45962</v>
      </c>
      <c r="AC1403" s="4">
        <v>0</v>
      </c>
      <c r="AD1403" s="127">
        <f t="shared" si="43"/>
        <v>986</v>
      </c>
    </row>
    <row r="1404" spans="27:30" x14ac:dyDescent="0.25">
      <c r="AA1404">
        <f t="shared" si="44"/>
        <v>986</v>
      </c>
      <c r="AB1404" s="286">
        <v>45963</v>
      </c>
      <c r="AC1404" s="4">
        <v>0</v>
      </c>
      <c r="AD1404" s="127">
        <f t="shared" si="43"/>
        <v>986</v>
      </c>
    </row>
    <row r="1405" spans="27:30" x14ac:dyDescent="0.25">
      <c r="AA1405">
        <f t="shared" si="44"/>
        <v>987</v>
      </c>
      <c r="AB1405" s="286">
        <v>45964</v>
      </c>
      <c r="AC1405" s="4">
        <v>1</v>
      </c>
      <c r="AD1405" s="127">
        <f t="shared" si="43"/>
        <v>987</v>
      </c>
    </row>
    <row r="1406" spans="27:30" x14ac:dyDescent="0.25">
      <c r="AA1406">
        <f t="shared" si="44"/>
        <v>988</v>
      </c>
      <c r="AB1406" s="286">
        <v>45965</v>
      </c>
      <c r="AC1406" s="4">
        <v>1</v>
      </c>
      <c r="AD1406" s="127">
        <f t="shared" si="43"/>
        <v>988</v>
      </c>
    </row>
    <row r="1407" spans="27:30" x14ac:dyDescent="0.25">
      <c r="AA1407">
        <f t="shared" si="44"/>
        <v>989</v>
      </c>
      <c r="AB1407" s="286">
        <v>45966</v>
      </c>
      <c r="AC1407" s="4">
        <v>1</v>
      </c>
      <c r="AD1407" s="127">
        <f t="shared" si="43"/>
        <v>989</v>
      </c>
    </row>
    <row r="1408" spans="27:30" x14ac:dyDescent="0.25">
      <c r="AA1408">
        <f t="shared" si="44"/>
        <v>990</v>
      </c>
      <c r="AB1408" s="286">
        <v>45967</v>
      </c>
      <c r="AC1408" s="4">
        <v>1</v>
      </c>
      <c r="AD1408" s="127">
        <f t="shared" si="43"/>
        <v>990</v>
      </c>
    </row>
    <row r="1409" spans="27:30" x14ac:dyDescent="0.25">
      <c r="AA1409">
        <f t="shared" si="44"/>
        <v>991</v>
      </c>
      <c r="AB1409" s="286">
        <v>45968</v>
      </c>
      <c r="AC1409" s="4">
        <v>1</v>
      </c>
      <c r="AD1409" s="127">
        <f t="shared" si="43"/>
        <v>991</v>
      </c>
    </row>
    <row r="1410" spans="27:30" x14ac:dyDescent="0.25">
      <c r="AA1410">
        <f t="shared" si="44"/>
        <v>991</v>
      </c>
      <c r="AB1410" s="286">
        <v>45969</v>
      </c>
      <c r="AC1410" s="4">
        <v>0</v>
      </c>
      <c r="AD1410" s="127">
        <f t="shared" si="43"/>
        <v>991</v>
      </c>
    </row>
    <row r="1411" spans="27:30" x14ac:dyDescent="0.25">
      <c r="AA1411">
        <f t="shared" si="44"/>
        <v>991</v>
      </c>
      <c r="AB1411" s="286">
        <v>45970</v>
      </c>
      <c r="AC1411" s="4">
        <v>0</v>
      </c>
      <c r="AD1411" s="127">
        <f t="shared" si="43"/>
        <v>991</v>
      </c>
    </row>
    <row r="1412" spans="27:30" x14ac:dyDescent="0.25">
      <c r="AA1412">
        <f t="shared" ref="AA1412:AA1475" si="45">AA1411+AC1412</f>
        <v>992</v>
      </c>
      <c r="AB1412" s="286">
        <v>45971</v>
      </c>
      <c r="AC1412" s="4">
        <v>1</v>
      </c>
      <c r="AD1412" s="127">
        <f t="shared" si="43"/>
        <v>992</v>
      </c>
    </row>
    <row r="1413" spans="27:30" x14ac:dyDescent="0.25">
      <c r="AA1413">
        <f t="shared" si="45"/>
        <v>993</v>
      </c>
      <c r="AB1413" s="286">
        <v>45972</v>
      </c>
      <c r="AC1413" s="4">
        <v>1</v>
      </c>
      <c r="AD1413" s="127">
        <f t="shared" ref="AD1413:AD1476" si="46">AA1412+AC1413</f>
        <v>993</v>
      </c>
    </row>
    <row r="1414" spans="27:30" x14ac:dyDescent="0.25">
      <c r="AA1414">
        <f t="shared" si="45"/>
        <v>994</v>
      </c>
      <c r="AB1414" s="286">
        <v>45973</v>
      </c>
      <c r="AC1414" s="4">
        <v>1</v>
      </c>
      <c r="AD1414" s="127">
        <f t="shared" si="46"/>
        <v>994</v>
      </c>
    </row>
    <row r="1415" spans="27:30" x14ac:dyDescent="0.25">
      <c r="AA1415">
        <f t="shared" si="45"/>
        <v>995</v>
      </c>
      <c r="AB1415" s="286">
        <v>45974</v>
      </c>
      <c r="AC1415" s="4">
        <v>1</v>
      </c>
      <c r="AD1415" s="127">
        <f t="shared" si="46"/>
        <v>995</v>
      </c>
    </row>
    <row r="1416" spans="27:30" x14ac:dyDescent="0.25">
      <c r="AA1416">
        <f t="shared" si="45"/>
        <v>996</v>
      </c>
      <c r="AB1416" s="286">
        <v>45975</v>
      </c>
      <c r="AC1416" s="4">
        <v>1</v>
      </c>
      <c r="AD1416" s="127">
        <f t="shared" si="46"/>
        <v>996</v>
      </c>
    </row>
    <row r="1417" spans="27:30" x14ac:dyDescent="0.25">
      <c r="AA1417">
        <f t="shared" si="45"/>
        <v>996</v>
      </c>
      <c r="AB1417" s="286">
        <v>45976</v>
      </c>
      <c r="AC1417" s="4">
        <v>0</v>
      </c>
      <c r="AD1417" s="127">
        <f t="shared" si="46"/>
        <v>996</v>
      </c>
    </row>
    <row r="1418" spans="27:30" x14ac:dyDescent="0.25">
      <c r="AA1418">
        <f t="shared" si="45"/>
        <v>996</v>
      </c>
      <c r="AB1418" s="286">
        <v>45977</v>
      </c>
      <c r="AC1418" s="4">
        <v>0</v>
      </c>
      <c r="AD1418" s="127">
        <f t="shared" si="46"/>
        <v>996</v>
      </c>
    </row>
    <row r="1419" spans="27:30" x14ac:dyDescent="0.25">
      <c r="AA1419">
        <f t="shared" si="45"/>
        <v>997</v>
      </c>
      <c r="AB1419" s="286">
        <v>45978</v>
      </c>
      <c r="AC1419" s="4">
        <v>1</v>
      </c>
      <c r="AD1419" s="127">
        <f t="shared" si="46"/>
        <v>997</v>
      </c>
    </row>
    <row r="1420" spans="27:30" x14ac:dyDescent="0.25">
      <c r="AA1420">
        <f t="shared" si="45"/>
        <v>998</v>
      </c>
      <c r="AB1420" s="286">
        <v>45979</v>
      </c>
      <c r="AC1420" s="4">
        <v>1</v>
      </c>
      <c r="AD1420" s="127">
        <f t="shared" si="46"/>
        <v>998</v>
      </c>
    </row>
    <row r="1421" spans="27:30" x14ac:dyDescent="0.25">
      <c r="AA1421">
        <f t="shared" si="45"/>
        <v>999</v>
      </c>
      <c r="AB1421" s="286">
        <v>45980</v>
      </c>
      <c r="AC1421" s="4">
        <v>1</v>
      </c>
      <c r="AD1421" s="127">
        <f t="shared" si="46"/>
        <v>999</v>
      </c>
    </row>
    <row r="1422" spans="27:30" x14ac:dyDescent="0.25">
      <c r="AA1422">
        <f t="shared" si="45"/>
        <v>1000</v>
      </c>
      <c r="AB1422" s="286">
        <v>45981</v>
      </c>
      <c r="AC1422" s="4">
        <v>1</v>
      </c>
      <c r="AD1422" s="127">
        <f t="shared" si="46"/>
        <v>1000</v>
      </c>
    </row>
    <row r="1423" spans="27:30" x14ac:dyDescent="0.25">
      <c r="AA1423">
        <f t="shared" si="45"/>
        <v>1001</v>
      </c>
      <c r="AB1423" s="286">
        <v>45982</v>
      </c>
      <c r="AC1423" s="4">
        <v>1</v>
      </c>
      <c r="AD1423" s="127">
        <f t="shared" si="46"/>
        <v>1001</v>
      </c>
    </row>
    <row r="1424" spans="27:30" x14ac:dyDescent="0.25">
      <c r="AA1424">
        <f t="shared" si="45"/>
        <v>1001</v>
      </c>
      <c r="AB1424" s="286">
        <v>45983</v>
      </c>
      <c r="AC1424" s="4">
        <v>0</v>
      </c>
      <c r="AD1424" s="127">
        <f t="shared" si="46"/>
        <v>1001</v>
      </c>
    </row>
    <row r="1425" spans="27:30" x14ac:dyDescent="0.25">
      <c r="AA1425">
        <f t="shared" si="45"/>
        <v>1001</v>
      </c>
      <c r="AB1425" s="286">
        <v>45984</v>
      </c>
      <c r="AC1425" s="4">
        <v>0</v>
      </c>
      <c r="AD1425" s="127">
        <f t="shared" si="46"/>
        <v>1001</v>
      </c>
    </row>
    <row r="1426" spans="27:30" x14ac:dyDescent="0.25">
      <c r="AA1426">
        <f t="shared" si="45"/>
        <v>1002</v>
      </c>
      <c r="AB1426" s="286">
        <v>45985</v>
      </c>
      <c r="AC1426" s="4">
        <v>1</v>
      </c>
      <c r="AD1426" s="127">
        <f t="shared" si="46"/>
        <v>1002</v>
      </c>
    </row>
    <row r="1427" spans="27:30" x14ac:dyDescent="0.25">
      <c r="AA1427">
        <f t="shared" si="45"/>
        <v>1003</v>
      </c>
      <c r="AB1427" s="286">
        <v>45986</v>
      </c>
      <c r="AC1427" s="4">
        <v>1</v>
      </c>
      <c r="AD1427" s="127">
        <f t="shared" si="46"/>
        <v>1003</v>
      </c>
    </row>
    <row r="1428" spans="27:30" x14ac:dyDescent="0.25">
      <c r="AA1428">
        <f t="shared" si="45"/>
        <v>1004</v>
      </c>
      <c r="AB1428" s="286">
        <v>45987</v>
      </c>
      <c r="AC1428" s="4">
        <v>1</v>
      </c>
      <c r="AD1428" s="127">
        <f t="shared" si="46"/>
        <v>1004</v>
      </c>
    </row>
    <row r="1429" spans="27:30" x14ac:dyDescent="0.25">
      <c r="AA1429">
        <f t="shared" si="45"/>
        <v>1005</v>
      </c>
      <c r="AB1429" s="286">
        <v>45988</v>
      </c>
      <c r="AC1429" s="4">
        <v>1</v>
      </c>
      <c r="AD1429" s="127">
        <f t="shared" si="46"/>
        <v>1005</v>
      </c>
    </row>
    <row r="1430" spans="27:30" x14ac:dyDescent="0.25">
      <c r="AA1430">
        <f t="shared" si="45"/>
        <v>1006</v>
      </c>
      <c r="AB1430" s="286">
        <v>45989</v>
      </c>
      <c r="AC1430" s="4">
        <v>1</v>
      </c>
      <c r="AD1430" s="127">
        <f t="shared" si="46"/>
        <v>1006</v>
      </c>
    </row>
    <row r="1431" spans="27:30" x14ac:dyDescent="0.25">
      <c r="AA1431">
        <f t="shared" si="45"/>
        <v>1006</v>
      </c>
      <c r="AB1431" s="286">
        <v>45990</v>
      </c>
      <c r="AC1431" s="4">
        <v>0</v>
      </c>
      <c r="AD1431" s="127">
        <f t="shared" si="46"/>
        <v>1006</v>
      </c>
    </row>
    <row r="1432" spans="27:30" x14ac:dyDescent="0.25">
      <c r="AA1432">
        <f t="shared" si="45"/>
        <v>1006</v>
      </c>
      <c r="AB1432" s="286">
        <v>45991</v>
      </c>
      <c r="AC1432" s="4">
        <v>0</v>
      </c>
      <c r="AD1432" s="127">
        <f t="shared" si="46"/>
        <v>1006</v>
      </c>
    </row>
    <row r="1433" spans="27:30" x14ac:dyDescent="0.25">
      <c r="AA1433">
        <f t="shared" si="45"/>
        <v>1007</v>
      </c>
      <c r="AB1433" s="286">
        <v>45992</v>
      </c>
      <c r="AC1433" s="4">
        <v>1</v>
      </c>
      <c r="AD1433" s="127">
        <f t="shared" si="46"/>
        <v>1007</v>
      </c>
    </row>
    <row r="1434" spans="27:30" x14ac:dyDescent="0.25">
      <c r="AA1434">
        <f t="shared" si="45"/>
        <v>1008</v>
      </c>
      <c r="AB1434" s="286">
        <v>45993</v>
      </c>
      <c r="AC1434" s="4">
        <v>1</v>
      </c>
      <c r="AD1434" s="127">
        <f t="shared" si="46"/>
        <v>1008</v>
      </c>
    </row>
    <row r="1435" spans="27:30" x14ac:dyDescent="0.25">
      <c r="AA1435">
        <f t="shared" si="45"/>
        <v>1009</v>
      </c>
      <c r="AB1435" s="286">
        <v>45994</v>
      </c>
      <c r="AC1435" s="4">
        <v>1</v>
      </c>
      <c r="AD1435" s="127">
        <f t="shared" si="46"/>
        <v>1009</v>
      </c>
    </row>
    <row r="1436" spans="27:30" x14ac:dyDescent="0.25">
      <c r="AA1436">
        <f t="shared" si="45"/>
        <v>1010</v>
      </c>
      <c r="AB1436" s="286">
        <v>45995</v>
      </c>
      <c r="AC1436" s="4">
        <v>1</v>
      </c>
      <c r="AD1436" s="127">
        <f t="shared" si="46"/>
        <v>1010</v>
      </c>
    </row>
    <row r="1437" spans="27:30" x14ac:dyDescent="0.25">
      <c r="AA1437">
        <f t="shared" si="45"/>
        <v>1011</v>
      </c>
      <c r="AB1437" s="286">
        <v>45996</v>
      </c>
      <c r="AC1437" s="4">
        <v>1</v>
      </c>
      <c r="AD1437" s="127">
        <f t="shared" si="46"/>
        <v>1011</v>
      </c>
    </row>
    <row r="1438" spans="27:30" x14ac:dyDescent="0.25">
      <c r="AA1438">
        <f t="shared" si="45"/>
        <v>1011</v>
      </c>
      <c r="AB1438" s="286">
        <v>45997</v>
      </c>
      <c r="AC1438" s="4">
        <v>0</v>
      </c>
      <c r="AD1438" s="127">
        <f t="shared" si="46"/>
        <v>1011</v>
      </c>
    </row>
    <row r="1439" spans="27:30" x14ac:dyDescent="0.25">
      <c r="AA1439">
        <f t="shared" si="45"/>
        <v>1011</v>
      </c>
      <c r="AB1439" s="286">
        <v>45998</v>
      </c>
      <c r="AC1439" s="4">
        <v>0</v>
      </c>
      <c r="AD1439" s="127">
        <f t="shared" si="46"/>
        <v>1011</v>
      </c>
    </row>
    <row r="1440" spans="27:30" x14ac:dyDescent="0.25">
      <c r="AA1440">
        <f t="shared" si="45"/>
        <v>1012</v>
      </c>
      <c r="AB1440" s="286">
        <v>45999</v>
      </c>
      <c r="AC1440" s="4">
        <v>1</v>
      </c>
      <c r="AD1440" s="127">
        <f t="shared" si="46"/>
        <v>1012</v>
      </c>
    </row>
    <row r="1441" spans="27:30" x14ac:dyDescent="0.25">
      <c r="AA1441">
        <f t="shared" si="45"/>
        <v>1013</v>
      </c>
      <c r="AB1441" s="286">
        <v>46000</v>
      </c>
      <c r="AC1441" s="4">
        <v>1</v>
      </c>
      <c r="AD1441" s="127">
        <f t="shared" si="46"/>
        <v>1013</v>
      </c>
    </row>
    <row r="1442" spans="27:30" x14ac:dyDescent="0.25">
      <c r="AA1442">
        <f t="shared" si="45"/>
        <v>1014</v>
      </c>
      <c r="AB1442" s="286">
        <v>46001</v>
      </c>
      <c r="AC1442" s="4">
        <v>1</v>
      </c>
      <c r="AD1442" s="127">
        <f t="shared" si="46"/>
        <v>1014</v>
      </c>
    </row>
    <row r="1443" spans="27:30" x14ac:dyDescent="0.25">
      <c r="AA1443">
        <f t="shared" si="45"/>
        <v>1015</v>
      </c>
      <c r="AB1443" s="286">
        <v>46002</v>
      </c>
      <c r="AC1443" s="4">
        <v>1</v>
      </c>
      <c r="AD1443" s="127">
        <f t="shared" si="46"/>
        <v>1015</v>
      </c>
    </row>
    <row r="1444" spans="27:30" x14ac:dyDescent="0.25">
      <c r="AA1444">
        <f t="shared" si="45"/>
        <v>1016</v>
      </c>
      <c r="AB1444" s="286">
        <v>46003</v>
      </c>
      <c r="AC1444" s="4">
        <v>1</v>
      </c>
      <c r="AD1444" s="127">
        <f t="shared" si="46"/>
        <v>1016</v>
      </c>
    </row>
    <row r="1445" spans="27:30" x14ac:dyDescent="0.25">
      <c r="AA1445">
        <f t="shared" si="45"/>
        <v>1016</v>
      </c>
      <c r="AB1445" s="286">
        <v>46004</v>
      </c>
      <c r="AC1445" s="4">
        <v>0</v>
      </c>
      <c r="AD1445" s="127">
        <f t="shared" si="46"/>
        <v>1016</v>
      </c>
    </row>
    <row r="1446" spans="27:30" x14ac:dyDescent="0.25">
      <c r="AA1446">
        <f t="shared" si="45"/>
        <v>1016</v>
      </c>
      <c r="AB1446" s="286">
        <v>46005</v>
      </c>
      <c r="AC1446" s="4">
        <v>0</v>
      </c>
      <c r="AD1446" s="127">
        <f t="shared" si="46"/>
        <v>1016</v>
      </c>
    </row>
    <row r="1447" spans="27:30" x14ac:dyDescent="0.25">
      <c r="AA1447">
        <f t="shared" si="45"/>
        <v>1017</v>
      </c>
      <c r="AB1447" s="286">
        <v>46006</v>
      </c>
      <c r="AC1447" s="4">
        <v>1</v>
      </c>
      <c r="AD1447" s="127">
        <f t="shared" si="46"/>
        <v>1017</v>
      </c>
    </row>
    <row r="1448" spans="27:30" x14ac:dyDescent="0.25">
      <c r="AA1448">
        <f t="shared" si="45"/>
        <v>1018</v>
      </c>
      <c r="AB1448" s="286">
        <v>46007</v>
      </c>
      <c r="AC1448" s="4">
        <v>1</v>
      </c>
      <c r="AD1448" s="127">
        <f t="shared" si="46"/>
        <v>1018</v>
      </c>
    </row>
    <row r="1449" spans="27:30" x14ac:dyDescent="0.25">
      <c r="AA1449">
        <f t="shared" si="45"/>
        <v>1019</v>
      </c>
      <c r="AB1449" s="286">
        <v>46008</v>
      </c>
      <c r="AC1449" s="4">
        <v>1</v>
      </c>
      <c r="AD1449" s="127">
        <f t="shared" si="46"/>
        <v>1019</v>
      </c>
    </row>
    <row r="1450" spans="27:30" x14ac:dyDescent="0.25">
      <c r="AA1450">
        <f t="shared" si="45"/>
        <v>1020</v>
      </c>
      <c r="AB1450" s="286">
        <v>46009</v>
      </c>
      <c r="AC1450" s="4">
        <v>1</v>
      </c>
      <c r="AD1450" s="127">
        <f t="shared" si="46"/>
        <v>1020</v>
      </c>
    </row>
    <row r="1451" spans="27:30" x14ac:dyDescent="0.25">
      <c r="AA1451">
        <f t="shared" si="45"/>
        <v>1021</v>
      </c>
      <c r="AB1451" s="286">
        <v>46010</v>
      </c>
      <c r="AC1451" s="4">
        <v>1</v>
      </c>
      <c r="AD1451" s="127">
        <f t="shared" si="46"/>
        <v>1021</v>
      </c>
    </row>
    <row r="1452" spans="27:30" x14ac:dyDescent="0.25">
      <c r="AA1452">
        <f t="shared" si="45"/>
        <v>1021</v>
      </c>
      <c r="AB1452" s="286">
        <v>46011</v>
      </c>
      <c r="AC1452" s="4">
        <v>0</v>
      </c>
      <c r="AD1452" s="127">
        <f t="shared" si="46"/>
        <v>1021</v>
      </c>
    </row>
    <row r="1453" spans="27:30" x14ac:dyDescent="0.25">
      <c r="AA1453">
        <f t="shared" si="45"/>
        <v>1021</v>
      </c>
      <c r="AB1453" s="286">
        <v>46012</v>
      </c>
      <c r="AC1453" s="4">
        <v>0</v>
      </c>
      <c r="AD1453" s="127">
        <f t="shared" si="46"/>
        <v>1021</v>
      </c>
    </row>
    <row r="1454" spans="27:30" x14ac:dyDescent="0.25">
      <c r="AA1454">
        <f t="shared" si="45"/>
        <v>1022</v>
      </c>
      <c r="AB1454" s="286">
        <v>46013</v>
      </c>
      <c r="AC1454" s="4">
        <v>1</v>
      </c>
      <c r="AD1454" s="127">
        <f t="shared" si="46"/>
        <v>1022</v>
      </c>
    </row>
    <row r="1455" spans="27:30" x14ac:dyDescent="0.25">
      <c r="AA1455">
        <f t="shared" si="45"/>
        <v>1023</v>
      </c>
      <c r="AB1455" s="286">
        <v>46014</v>
      </c>
      <c r="AC1455" s="4">
        <v>1</v>
      </c>
      <c r="AD1455" s="127">
        <f t="shared" si="46"/>
        <v>1023</v>
      </c>
    </row>
    <row r="1456" spans="27:30" x14ac:dyDescent="0.25">
      <c r="AA1456">
        <f t="shared" si="45"/>
        <v>1024</v>
      </c>
      <c r="AB1456" s="286">
        <v>46015</v>
      </c>
      <c r="AC1456" s="4">
        <v>1</v>
      </c>
      <c r="AD1456" s="127">
        <f t="shared" si="46"/>
        <v>1024</v>
      </c>
    </row>
    <row r="1457" spans="27:30" x14ac:dyDescent="0.25">
      <c r="AA1457">
        <f t="shared" si="45"/>
        <v>1025</v>
      </c>
      <c r="AB1457" s="286">
        <v>46016</v>
      </c>
      <c r="AC1457" s="4">
        <v>1</v>
      </c>
      <c r="AD1457" s="127">
        <f t="shared" si="46"/>
        <v>1025</v>
      </c>
    </row>
    <row r="1458" spans="27:30" x14ac:dyDescent="0.25">
      <c r="AA1458">
        <f t="shared" si="45"/>
        <v>1026</v>
      </c>
      <c r="AB1458" s="286">
        <v>46017</v>
      </c>
      <c r="AC1458" s="4">
        <v>1</v>
      </c>
      <c r="AD1458" s="127">
        <f t="shared" si="46"/>
        <v>1026</v>
      </c>
    </row>
    <row r="1459" spans="27:30" x14ac:dyDescent="0.25">
      <c r="AA1459">
        <f t="shared" si="45"/>
        <v>1026</v>
      </c>
      <c r="AB1459" s="286">
        <v>46018</v>
      </c>
      <c r="AC1459" s="4">
        <v>0</v>
      </c>
      <c r="AD1459" s="127">
        <f t="shared" si="46"/>
        <v>1026</v>
      </c>
    </row>
    <row r="1460" spans="27:30" x14ac:dyDescent="0.25">
      <c r="AA1460">
        <f t="shared" si="45"/>
        <v>1026</v>
      </c>
      <c r="AB1460" s="286">
        <v>46019</v>
      </c>
      <c r="AC1460" s="4">
        <v>0</v>
      </c>
      <c r="AD1460" s="127">
        <f t="shared" si="46"/>
        <v>1026</v>
      </c>
    </row>
    <row r="1461" spans="27:30" x14ac:dyDescent="0.25">
      <c r="AA1461">
        <f t="shared" si="45"/>
        <v>1027</v>
      </c>
      <c r="AB1461" s="286">
        <v>46020</v>
      </c>
      <c r="AC1461" s="4">
        <v>1</v>
      </c>
      <c r="AD1461" s="127">
        <f t="shared" si="46"/>
        <v>1027</v>
      </c>
    </row>
    <row r="1462" spans="27:30" x14ac:dyDescent="0.25">
      <c r="AA1462">
        <f t="shared" si="45"/>
        <v>1028</v>
      </c>
      <c r="AB1462" s="286">
        <v>46021</v>
      </c>
      <c r="AC1462" s="4">
        <v>1</v>
      </c>
      <c r="AD1462" s="127">
        <f t="shared" si="46"/>
        <v>1028</v>
      </c>
    </row>
    <row r="1463" spans="27:30" x14ac:dyDescent="0.25">
      <c r="AA1463">
        <f t="shared" si="45"/>
        <v>1029</v>
      </c>
      <c r="AB1463" s="286">
        <v>46022</v>
      </c>
      <c r="AC1463" s="4">
        <v>1</v>
      </c>
      <c r="AD1463" s="127">
        <f t="shared" si="46"/>
        <v>1029</v>
      </c>
    </row>
    <row r="1464" spans="27:30" x14ac:dyDescent="0.25">
      <c r="AA1464">
        <f t="shared" si="45"/>
        <v>1030</v>
      </c>
      <c r="AB1464" s="286">
        <v>46023</v>
      </c>
      <c r="AC1464" s="4">
        <v>1</v>
      </c>
      <c r="AD1464" s="127">
        <f t="shared" si="46"/>
        <v>1030</v>
      </c>
    </row>
    <row r="1465" spans="27:30" x14ac:dyDescent="0.25">
      <c r="AA1465">
        <f t="shared" si="45"/>
        <v>1031</v>
      </c>
      <c r="AB1465" s="286">
        <v>46024</v>
      </c>
      <c r="AC1465" s="4">
        <v>1</v>
      </c>
      <c r="AD1465" s="127">
        <f t="shared" si="46"/>
        <v>1031</v>
      </c>
    </row>
    <row r="1466" spans="27:30" x14ac:dyDescent="0.25">
      <c r="AA1466">
        <f t="shared" si="45"/>
        <v>1031</v>
      </c>
      <c r="AB1466" s="286">
        <v>46025</v>
      </c>
      <c r="AC1466" s="4">
        <v>0</v>
      </c>
      <c r="AD1466" s="127">
        <f t="shared" si="46"/>
        <v>1031</v>
      </c>
    </row>
    <row r="1467" spans="27:30" x14ac:dyDescent="0.25">
      <c r="AA1467">
        <f t="shared" si="45"/>
        <v>1031</v>
      </c>
      <c r="AB1467" s="286">
        <v>46026</v>
      </c>
      <c r="AC1467" s="4">
        <v>0</v>
      </c>
      <c r="AD1467" s="127">
        <f t="shared" si="46"/>
        <v>1031</v>
      </c>
    </row>
    <row r="1468" spans="27:30" x14ac:dyDescent="0.25">
      <c r="AA1468">
        <f t="shared" si="45"/>
        <v>1032</v>
      </c>
      <c r="AB1468" s="286">
        <v>46027</v>
      </c>
      <c r="AC1468" s="4">
        <v>1</v>
      </c>
      <c r="AD1468" s="127">
        <f t="shared" si="46"/>
        <v>1032</v>
      </c>
    </row>
    <row r="1469" spans="27:30" x14ac:dyDescent="0.25">
      <c r="AA1469">
        <f t="shared" si="45"/>
        <v>1033</v>
      </c>
      <c r="AB1469" s="286">
        <v>46028</v>
      </c>
      <c r="AC1469" s="4">
        <v>1</v>
      </c>
      <c r="AD1469" s="127">
        <f t="shared" si="46"/>
        <v>1033</v>
      </c>
    </row>
    <row r="1470" spans="27:30" x14ac:dyDescent="0.25">
      <c r="AA1470">
        <f t="shared" si="45"/>
        <v>1034</v>
      </c>
      <c r="AB1470" s="286">
        <v>46029</v>
      </c>
      <c r="AC1470" s="4">
        <v>1</v>
      </c>
      <c r="AD1470" s="127">
        <f t="shared" si="46"/>
        <v>1034</v>
      </c>
    </row>
    <row r="1471" spans="27:30" x14ac:dyDescent="0.25">
      <c r="AA1471">
        <f t="shared" si="45"/>
        <v>1035</v>
      </c>
      <c r="AB1471" s="286">
        <v>46030</v>
      </c>
      <c r="AC1471" s="4">
        <v>1</v>
      </c>
      <c r="AD1471" s="127">
        <f t="shared" si="46"/>
        <v>1035</v>
      </c>
    </row>
    <row r="1472" spans="27:30" x14ac:dyDescent="0.25">
      <c r="AA1472">
        <f t="shared" si="45"/>
        <v>1036</v>
      </c>
      <c r="AB1472" s="286">
        <v>46031</v>
      </c>
      <c r="AC1472" s="4">
        <v>1</v>
      </c>
      <c r="AD1472" s="127">
        <f t="shared" si="46"/>
        <v>1036</v>
      </c>
    </row>
    <row r="1473" spans="27:30" x14ac:dyDescent="0.25">
      <c r="AA1473">
        <f t="shared" si="45"/>
        <v>1036</v>
      </c>
      <c r="AB1473" s="286">
        <v>46032</v>
      </c>
      <c r="AC1473" s="4">
        <v>0</v>
      </c>
      <c r="AD1473" s="127">
        <f t="shared" si="46"/>
        <v>1036</v>
      </c>
    </row>
    <row r="1474" spans="27:30" x14ac:dyDescent="0.25">
      <c r="AA1474">
        <f t="shared" si="45"/>
        <v>1036</v>
      </c>
      <c r="AB1474" s="286">
        <v>46033</v>
      </c>
      <c r="AC1474" s="4">
        <v>0</v>
      </c>
      <c r="AD1474" s="127">
        <f t="shared" si="46"/>
        <v>1036</v>
      </c>
    </row>
    <row r="1475" spans="27:30" x14ac:dyDescent="0.25">
      <c r="AA1475">
        <f t="shared" si="45"/>
        <v>1037</v>
      </c>
      <c r="AB1475" s="286">
        <v>46034</v>
      </c>
      <c r="AC1475" s="4">
        <v>1</v>
      </c>
      <c r="AD1475" s="127">
        <f t="shared" si="46"/>
        <v>1037</v>
      </c>
    </row>
    <row r="1476" spans="27:30" x14ac:dyDescent="0.25">
      <c r="AA1476">
        <f t="shared" ref="AA1476:AA1535" si="47">AA1475+AC1476</f>
        <v>1038</v>
      </c>
      <c r="AB1476" s="286">
        <v>46035</v>
      </c>
      <c r="AC1476" s="4">
        <v>1</v>
      </c>
      <c r="AD1476" s="127">
        <f t="shared" si="46"/>
        <v>1038</v>
      </c>
    </row>
    <row r="1477" spans="27:30" x14ac:dyDescent="0.25">
      <c r="AA1477">
        <f t="shared" si="47"/>
        <v>1039</v>
      </c>
      <c r="AB1477" s="286">
        <v>46036</v>
      </c>
      <c r="AC1477" s="4">
        <v>1</v>
      </c>
      <c r="AD1477" s="127">
        <f t="shared" ref="AD1477:AD1535" si="48">AA1476+AC1477</f>
        <v>1039</v>
      </c>
    </row>
    <row r="1478" spans="27:30" x14ac:dyDescent="0.25">
      <c r="AA1478">
        <f t="shared" si="47"/>
        <v>1040</v>
      </c>
      <c r="AB1478" s="286">
        <v>46037</v>
      </c>
      <c r="AC1478" s="4">
        <v>1</v>
      </c>
      <c r="AD1478" s="127">
        <f t="shared" si="48"/>
        <v>1040</v>
      </c>
    </row>
    <row r="1479" spans="27:30" x14ac:dyDescent="0.25">
      <c r="AA1479">
        <f t="shared" si="47"/>
        <v>1041</v>
      </c>
      <c r="AB1479" s="286">
        <v>46038</v>
      </c>
      <c r="AC1479" s="4">
        <v>1</v>
      </c>
      <c r="AD1479" s="127">
        <f t="shared" si="48"/>
        <v>1041</v>
      </c>
    </row>
    <row r="1480" spans="27:30" x14ac:dyDescent="0.25">
      <c r="AA1480">
        <f t="shared" si="47"/>
        <v>1041</v>
      </c>
      <c r="AB1480" s="286">
        <v>46039</v>
      </c>
      <c r="AC1480" s="4">
        <v>0</v>
      </c>
      <c r="AD1480" s="127">
        <f t="shared" si="48"/>
        <v>1041</v>
      </c>
    </row>
    <row r="1481" spans="27:30" x14ac:dyDescent="0.25">
      <c r="AA1481">
        <f t="shared" si="47"/>
        <v>1041</v>
      </c>
      <c r="AB1481" s="286">
        <v>46040</v>
      </c>
      <c r="AC1481" s="4">
        <v>0</v>
      </c>
      <c r="AD1481" s="127">
        <f t="shared" si="48"/>
        <v>1041</v>
      </c>
    </row>
    <row r="1482" spans="27:30" x14ac:dyDescent="0.25">
      <c r="AA1482">
        <f t="shared" si="47"/>
        <v>1042</v>
      </c>
      <c r="AB1482" s="286">
        <v>46041</v>
      </c>
      <c r="AC1482" s="4">
        <v>1</v>
      </c>
      <c r="AD1482" s="127">
        <f t="shared" si="48"/>
        <v>1042</v>
      </c>
    </row>
    <row r="1483" spans="27:30" x14ac:dyDescent="0.25">
      <c r="AA1483">
        <f t="shared" si="47"/>
        <v>1043</v>
      </c>
      <c r="AB1483" s="286">
        <v>46042</v>
      </c>
      <c r="AC1483" s="4">
        <v>1</v>
      </c>
      <c r="AD1483" s="127">
        <f t="shared" si="48"/>
        <v>1043</v>
      </c>
    </row>
    <row r="1484" spans="27:30" x14ac:dyDescent="0.25">
      <c r="AA1484">
        <f t="shared" si="47"/>
        <v>1044</v>
      </c>
      <c r="AB1484" s="286">
        <v>46043</v>
      </c>
      <c r="AC1484" s="4">
        <v>1</v>
      </c>
      <c r="AD1484" s="127">
        <f t="shared" si="48"/>
        <v>1044</v>
      </c>
    </row>
    <row r="1485" spans="27:30" x14ac:dyDescent="0.25">
      <c r="AA1485">
        <f t="shared" si="47"/>
        <v>1045</v>
      </c>
      <c r="AB1485" s="286">
        <v>46044</v>
      </c>
      <c r="AC1485" s="4">
        <v>1</v>
      </c>
      <c r="AD1485" s="127">
        <f t="shared" si="48"/>
        <v>1045</v>
      </c>
    </row>
    <row r="1486" spans="27:30" x14ac:dyDescent="0.25">
      <c r="AA1486">
        <f t="shared" si="47"/>
        <v>1046</v>
      </c>
      <c r="AB1486" s="286">
        <v>46045</v>
      </c>
      <c r="AC1486" s="4">
        <v>1</v>
      </c>
      <c r="AD1486" s="127">
        <f t="shared" si="48"/>
        <v>1046</v>
      </c>
    </row>
    <row r="1487" spans="27:30" x14ac:dyDescent="0.25">
      <c r="AA1487">
        <f t="shared" si="47"/>
        <v>1046</v>
      </c>
      <c r="AB1487" s="286">
        <v>46046</v>
      </c>
      <c r="AC1487" s="4">
        <v>0</v>
      </c>
      <c r="AD1487" s="127">
        <f t="shared" si="48"/>
        <v>1046</v>
      </c>
    </row>
    <row r="1488" spans="27:30" x14ac:dyDescent="0.25">
      <c r="AA1488">
        <f t="shared" si="47"/>
        <v>1046</v>
      </c>
      <c r="AB1488" s="286">
        <v>46047</v>
      </c>
      <c r="AC1488" s="4">
        <v>0</v>
      </c>
      <c r="AD1488" s="127">
        <f t="shared" si="48"/>
        <v>1046</v>
      </c>
    </row>
    <row r="1489" spans="27:30" x14ac:dyDescent="0.25">
      <c r="AA1489">
        <f t="shared" si="47"/>
        <v>1047</v>
      </c>
      <c r="AB1489" s="286">
        <v>46048</v>
      </c>
      <c r="AC1489" s="4">
        <v>1</v>
      </c>
      <c r="AD1489" s="127">
        <f t="shared" si="48"/>
        <v>1047</v>
      </c>
    </row>
    <row r="1490" spans="27:30" x14ac:dyDescent="0.25">
      <c r="AA1490">
        <f t="shared" si="47"/>
        <v>1048</v>
      </c>
      <c r="AB1490" s="286">
        <v>46049</v>
      </c>
      <c r="AC1490" s="4">
        <v>1</v>
      </c>
      <c r="AD1490" s="127">
        <f t="shared" si="48"/>
        <v>1048</v>
      </c>
    </row>
    <row r="1491" spans="27:30" x14ac:dyDescent="0.25">
      <c r="AA1491">
        <f t="shared" si="47"/>
        <v>1049</v>
      </c>
      <c r="AB1491" s="286">
        <v>46050</v>
      </c>
      <c r="AC1491" s="4">
        <v>1</v>
      </c>
      <c r="AD1491" s="127">
        <f t="shared" si="48"/>
        <v>1049</v>
      </c>
    </row>
    <row r="1492" spans="27:30" x14ac:dyDescent="0.25">
      <c r="AA1492">
        <f t="shared" si="47"/>
        <v>1050</v>
      </c>
      <c r="AB1492" s="286">
        <v>46051</v>
      </c>
      <c r="AC1492" s="4">
        <v>1</v>
      </c>
      <c r="AD1492" s="127">
        <f t="shared" si="48"/>
        <v>1050</v>
      </c>
    </row>
    <row r="1493" spans="27:30" x14ac:dyDescent="0.25">
      <c r="AA1493">
        <f t="shared" si="47"/>
        <v>1051</v>
      </c>
      <c r="AB1493" s="286">
        <v>46052</v>
      </c>
      <c r="AC1493" s="4">
        <v>1</v>
      </c>
      <c r="AD1493" s="127">
        <f t="shared" si="48"/>
        <v>1051</v>
      </c>
    </row>
    <row r="1494" spans="27:30" x14ac:dyDescent="0.25">
      <c r="AA1494">
        <f t="shared" si="47"/>
        <v>1051</v>
      </c>
      <c r="AB1494" s="286">
        <v>46053</v>
      </c>
      <c r="AC1494" s="4">
        <v>0</v>
      </c>
      <c r="AD1494" s="127">
        <f t="shared" si="48"/>
        <v>1051</v>
      </c>
    </row>
    <row r="1495" spans="27:30" x14ac:dyDescent="0.25">
      <c r="AA1495">
        <f t="shared" si="47"/>
        <v>1051</v>
      </c>
      <c r="AB1495" s="286">
        <v>46054</v>
      </c>
      <c r="AC1495" s="4">
        <v>0</v>
      </c>
      <c r="AD1495" s="127">
        <f t="shared" si="48"/>
        <v>1051</v>
      </c>
    </row>
    <row r="1496" spans="27:30" x14ac:dyDescent="0.25">
      <c r="AA1496">
        <f t="shared" si="47"/>
        <v>1052</v>
      </c>
      <c r="AB1496" s="286">
        <v>46055</v>
      </c>
      <c r="AC1496" s="4">
        <v>1</v>
      </c>
      <c r="AD1496" s="127">
        <f t="shared" si="48"/>
        <v>1052</v>
      </c>
    </row>
    <row r="1497" spans="27:30" x14ac:dyDescent="0.25">
      <c r="AA1497">
        <f t="shared" si="47"/>
        <v>1053</v>
      </c>
      <c r="AB1497" s="286">
        <v>46056</v>
      </c>
      <c r="AC1497" s="4">
        <v>1</v>
      </c>
      <c r="AD1497" s="127">
        <f t="shared" si="48"/>
        <v>1053</v>
      </c>
    </row>
    <row r="1498" spans="27:30" x14ac:dyDescent="0.25">
      <c r="AA1498">
        <f t="shared" si="47"/>
        <v>1054</v>
      </c>
      <c r="AB1498" s="286">
        <v>46057</v>
      </c>
      <c r="AC1498" s="4">
        <v>1</v>
      </c>
      <c r="AD1498" s="127">
        <f t="shared" si="48"/>
        <v>1054</v>
      </c>
    </row>
    <row r="1499" spans="27:30" x14ac:dyDescent="0.25">
      <c r="AA1499">
        <f t="shared" si="47"/>
        <v>1055</v>
      </c>
      <c r="AB1499" s="286">
        <v>46058</v>
      </c>
      <c r="AC1499" s="4">
        <v>1</v>
      </c>
      <c r="AD1499" s="127">
        <f t="shared" si="48"/>
        <v>1055</v>
      </c>
    </row>
    <row r="1500" spans="27:30" x14ac:dyDescent="0.25">
      <c r="AA1500">
        <f t="shared" si="47"/>
        <v>1056</v>
      </c>
      <c r="AB1500" s="286">
        <v>46059</v>
      </c>
      <c r="AC1500" s="4">
        <v>1</v>
      </c>
      <c r="AD1500" s="127">
        <f t="shared" si="48"/>
        <v>1056</v>
      </c>
    </row>
    <row r="1501" spans="27:30" x14ac:dyDescent="0.25">
      <c r="AA1501">
        <f t="shared" si="47"/>
        <v>1056</v>
      </c>
      <c r="AB1501" s="286">
        <v>46060</v>
      </c>
      <c r="AC1501" s="4">
        <v>0</v>
      </c>
      <c r="AD1501" s="127">
        <f t="shared" si="48"/>
        <v>1056</v>
      </c>
    </row>
    <row r="1502" spans="27:30" x14ac:dyDescent="0.25">
      <c r="AA1502">
        <f t="shared" si="47"/>
        <v>1056</v>
      </c>
      <c r="AB1502" s="286">
        <v>46061</v>
      </c>
      <c r="AC1502" s="4">
        <v>0</v>
      </c>
      <c r="AD1502" s="127">
        <f t="shared" si="48"/>
        <v>1056</v>
      </c>
    </row>
    <row r="1503" spans="27:30" x14ac:dyDescent="0.25">
      <c r="AA1503">
        <f t="shared" si="47"/>
        <v>1057</v>
      </c>
      <c r="AB1503" s="286">
        <v>46062</v>
      </c>
      <c r="AC1503" s="4">
        <v>1</v>
      </c>
      <c r="AD1503" s="127">
        <f t="shared" si="48"/>
        <v>1057</v>
      </c>
    </row>
    <row r="1504" spans="27:30" x14ac:dyDescent="0.25">
      <c r="AA1504">
        <f t="shared" si="47"/>
        <v>1058</v>
      </c>
      <c r="AB1504" s="286">
        <v>46063</v>
      </c>
      <c r="AC1504" s="4">
        <v>1</v>
      </c>
      <c r="AD1504" s="127">
        <f t="shared" si="48"/>
        <v>1058</v>
      </c>
    </row>
    <row r="1505" spans="27:30" x14ac:dyDescent="0.25">
      <c r="AA1505">
        <f t="shared" si="47"/>
        <v>1059</v>
      </c>
      <c r="AB1505" s="286">
        <v>46064</v>
      </c>
      <c r="AC1505" s="4">
        <v>1</v>
      </c>
      <c r="AD1505" s="127">
        <f t="shared" si="48"/>
        <v>1059</v>
      </c>
    </row>
    <row r="1506" spans="27:30" x14ac:dyDescent="0.25">
      <c r="AA1506">
        <f t="shared" si="47"/>
        <v>1060</v>
      </c>
      <c r="AB1506" s="286">
        <v>46065</v>
      </c>
      <c r="AC1506" s="4">
        <v>1</v>
      </c>
      <c r="AD1506" s="127">
        <f t="shared" si="48"/>
        <v>1060</v>
      </c>
    </row>
    <row r="1507" spans="27:30" x14ac:dyDescent="0.25">
      <c r="AA1507">
        <f t="shared" si="47"/>
        <v>1061</v>
      </c>
      <c r="AB1507" s="286">
        <v>46066</v>
      </c>
      <c r="AC1507" s="4">
        <v>1</v>
      </c>
      <c r="AD1507" s="127">
        <f t="shared" si="48"/>
        <v>1061</v>
      </c>
    </row>
    <row r="1508" spans="27:30" x14ac:dyDescent="0.25">
      <c r="AA1508">
        <f t="shared" si="47"/>
        <v>1061</v>
      </c>
      <c r="AB1508" s="286">
        <v>46067</v>
      </c>
      <c r="AC1508" s="4">
        <v>0</v>
      </c>
      <c r="AD1508" s="127">
        <f t="shared" si="48"/>
        <v>1061</v>
      </c>
    </row>
    <row r="1509" spans="27:30" x14ac:dyDescent="0.25">
      <c r="AA1509">
        <f t="shared" si="47"/>
        <v>1061</v>
      </c>
      <c r="AB1509" s="286">
        <v>46068</v>
      </c>
      <c r="AC1509" s="4">
        <v>0</v>
      </c>
      <c r="AD1509" s="127">
        <f t="shared" si="48"/>
        <v>1061</v>
      </c>
    </row>
    <row r="1510" spans="27:30" x14ac:dyDescent="0.25">
      <c r="AA1510">
        <f t="shared" si="47"/>
        <v>1062</v>
      </c>
      <c r="AB1510" s="286">
        <v>46069</v>
      </c>
      <c r="AC1510" s="4">
        <v>1</v>
      </c>
      <c r="AD1510" s="127">
        <f t="shared" si="48"/>
        <v>1062</v>
      </c>
    </row>
    <row r="1511" spans="27:30" x14ac:dyDescent="0.25">
      <c r="AA1511">
        <f t="shared" si="47"/>
        <v>1063</v>
      </c>
      <c r="AB1511" s="286">
        <v>46070</v>
      </c>
      <c r="AC1511" s="4">
        <v>1</v>
      </c>
      <c r="AD1511" s="127">
        <f t="shared" si="48"/>
        <v>1063</v>
      </c>
    </row>
    <row r="1512" spans="27:30" x14ac:dyDescent="0.25">
      <c r="AA1512">
        <f t="shared" si="47"/>
        <v>1064</v>
      </c>
      <c r="AB1512" s="286">
        <v>46071</v>
      </c>
      <c r="AC1512" s="4">
        <v>1</v>
      </c>
      <c r="AD1512" s="127">
        <f t="shared" si="48"/>
        <v>1064</v>
      </c>
    </row>
    <row r="1513" spans="27:30" x14ac:dyDescent="0.25">
      <c r="AA1513">
        <f t="shared" si="47"/>
        <v>1065</v>
      </c>
      <c r="AB1513" s="286">
        <v>46072</v>
      </c>
      <c r="AC1513" s="4">
        <v>1</v>
      </c>
      <c r="AD1513" s="127">
        <f t="shared" si="48"/>
        <v>1065</v>
      </c>
    </row>
    <row r="1514" spans="27:30" x14ac:dyDescent="0.25">
      <c r="AA1514">
        <f t="shared" si="47"/>
        <v>1066</v>
      </c>
      <c r="AB1514" s="286">
        <v>46073</v>
      </c>
      <c r="AC1514" s="4">
        <v>1</v>
      </c>
      <c r="AD1514" s="127">
        <f t="shared" si="48"/>
        <v>1066</v>
      </c>
    </row>
    <row r="1515" spans="27:30" x14ac:dyDescent="0.25">
      <c r="AA1515">
        <f t="shared" si="47"/>
        <v>1066</v>
      </c>
      <c r="AB1515" s="286">
        <v>46074</v>
      </c>
      <c r="AC1515" s="4">
        <v>0</v>
      </c>
      <c r="AD1515" s="127">
        <f t="shared" si="48"/>
        <v>1066</v>
      </c>
    </row>
    <row r="1516" spans="27:30" x14ac:dyDescent="0.25">
      <c r="AA1516">
        <f t="shared" si="47"/>
        <v>1066</v>
      </c>
      <c r="AB1516" s="286">
        <v>46075</v>
      </c>
      <c r="AC1516" s="4">
        <v>0</v>
      </c>
      <c r="AD1516" s="127">
        <f t="shared" si="48"/>
        <v>1066</v>
      </c>
    </row>
    <row r="1517" spans="27:30" x14ac:dyDescent="0.25">
      <c r="AA1517">
        <f t="shared" si="47"/>
        <v>1067</v>
      </c>
      <c r="AB1517" s="286">
        <v>46076</v>
      </c>
      <c r="AC1517" s="4">
        <v>1</v>
      </c>
      <c r="AD1517" s="127">
        <f t="shared" si="48"/>
        <v>1067</v>
      </c>
    </row>
    <row r="1518" spans="27:30" x14ac:dyDescent="0.25">
      <c r="AA1518">
        <f t="shared" si="47"/>
        <v>1068</v>
      </c>
      <c r="AB1518" s="286">
        <v>46077</v>
      </c>
      <c r="AC1518" s="4">
        <v>1</v>
      </c>
      <c r="AD1518" s="127">
        <f t="shared" si="48"/>
        <v>1068</v>
      </c>
    </row>
    <row r="1519" spans="27:30" x14ac:dyDescent="0.25">
      <c r="AA1519">
        <f t="shared" si="47"/>
        <v>1069</v>
      </c>
      <c r="AB1519" s="286">
        <v>46078</v>
      </c>
      <c r="AC1519" s="4">
        <v>1</v>
      </c>
      <c r="AD1519" s="127">
        <f t="shared" si="48"/>
        <v>1069</v>
      </c>
    </row>
    <row r="1520" spans="27:30" x14ac:dyDescent="0.25">
      <c r="AA1520">
        <f t="shared" si="47"/>
        <v>1070</v>
      </c>
      <c r="AB1520" s="286">
        <v>46079</v>
      </c>
      <c r="AC1520" s="4">
        <v>1</v>
      </c>
      <c r="AD1520" s="127">
        <f t="shared" si="48"/>
        <v>1070</v>
      </c>
    </row>
    <row r="1521" spans="27:30" x14ac:dyDescent="0.25">
      <c r="AA1521">
        <f t="shared" si="47"/>
        <v>1071</v>
      </c>
      <c r="AB1521" s="286">
        <v>46080</v>
      </c>
      <c r="AC1521" s="4">
        <v>1</v>
      </c>
      <c r="AD1521" s="127">
        <f t="shared" si="48"/>
        <v>1071</v>
      </c>
    </row>
    <row r="1522" spans="27:30" x14ac:dyDescent="0.25">
      <c r="AA1522">
        <f t="shared" si="47"/>
        <v>1071</v>
      </c>
      <c r="AB1522" s="286">
        <v>46081</v>
      </c>
      <c r="AC1522" s="4">
        <v>0</v>
      </c>
      <c r="AD1522" s="127">
        <f t="shared" si="48"/>
        <v>1071</v>
      </c>
    </row>
    <row r="1523" spans="27:30" x14ac:dyDescent="0.25">
      <c r="AA1523">
        <f t="shared" si="47"/>
        <v>1071</v>
      </c>
      <c r="AB1523" s="286">
        <v>46082</v>
      </c>
      <c r="AC1523" s="4">
        <v>0</v>
      </c>
      <c r="AD1523" s="127">
        <f t="shared" si="48"/>
        <v>1071</v>
      </c>
    </row>
    <row r="1524" spans="27:30" x14ac:dyDescent="0.25">
      <c r="AA1524">
        <f t="shared" si="47"/>
        <v>1072</v>
      </c>
      <c r="AB1524" s="286">
        <v>46083</v>
      </c>
      <c r="AC1524" s="4">
        <v>1</v>
      </c>
      <c r="AD1524" s="127">
        <f t="shared" si="48"/>
        <v>1072</v>
      </c>
    </row>
    <row r="1525" spans="27:30" x14ac:dyDescent="0.25">
      <c r="AA1525">
        <f t="shared" si="47"/>
        <v>1073</v>
      </c>
      <c r="AB1525" s="286">
        <v>46084</v>
      </c>
      <c r="AC1525" s="4">
        <v>1</v>
      </c>
      <c r="AD1525" s="127">
        <f t="shared" si="48"/>
        <v>1073</v>
      </c>
    </row>
    <row r="1526" spans="27:30" x14ac:dyDescent="0.25">
      <c r="AA1526">
        <f t="shared" si="47"/>
        <v>1074</v>
      </c>
      <c r="AB1526" s="286">
        <v>46085</v>
      </c>
      <c r="AC1526" s="4">
        <v>1</v>
      </c>
      <c r="AD1526" s="127">
        <f t="shared" si="48"/>
        <v>1074</v>
      </c>
    </row>
    <row r="1527" spans="27:30" x14ac:dyDescent="0.25">
      <c r="AA1527">
        <f t="shared" si="47"/>
        <v>1075</v>
      </c>
      <c r="AB1527" s="286">
        <v>46086</v>
      </c>
      <c r="AC1527" s="4">
        <v>1</v>
      </c>
      <c r="AD1527" s="127">
        <f t="shared" si="48"/>
        <v>1075</v>
      </c>
    </row>
    <row r="1528" spans="27:30" x14ac:dyDescent="0.25">
      <c r="AA1528">
        <f t="shared" si="47"/>
        <v>1076</v>
      </c>
      <c r="AB1528" s="286">
        <v>46087</v>
      </c>
      <c r="AC1528" s="4">
        <v>1</v>
      </c>
      <c r="AD1528" s="127">
        <f t="shared" si="48"/>
        <v>1076</v>
      </c>
    </row>
    <row r="1529" spans="27:30" x14ac:dyDescent="0.25">
      <c r="AA1529">
        <f t="shared" si="47"/>
        <v>1076</v>
      </c>
      <c r="AB1529" s="286">
        <v>46088</v>
      </c>
      <c r="AC1529" s="4">
        <v>0</v>
      </c>
      <c r="AD1529" s="127">
        <f t="shared" si="48"/>
        <v>1076</v>
      </c>
    </row>
    <row r="1530" spans="27:30" x14ac:dyDescent="0.25">
      <c r="AA1530">
        <f t="shared" si="47"/>
        <v>1076</v>
      </c>
      <c r="AB1530" s="286">
        <v>46089</v>
      </c>
      <c r="AC1530" s="4">
        <v>0</v>
      </c>
      <c r="AD1530" s="127">
        <f t="shared" si="48"/>
        <v>1076</v>
      </c>
    </row>
    <row r="1531" spans="27:30" x14ac:dyDescent="0.25">
      <c r="AA1531">
        <f t="shared" si="47"/>
        <v>1077</v>
      </c>
      <c r="AB1531" s="286">
        <v>46090</v>
      </c>
      <c r="AC1531" s="4">
        <v>1</v>
      </c>
      <c r="AD1531" s="127">
        <f t="shared" si="48"/>
        <v>1077</v>
      </c>
    </row>
    <row r="1532" spans="27:30" x14ac:dyDescent="0.25">
      <c r="AA1532">
        <f t="shared" si="47"/>
        <v>1078</v>
      </c>
      <c r="AB1532" s="286">
        <v>46091</v>
      </c>
      <c r="AC1532" s="4">
        <v>1</v>
      </c>
      <c r="AD1532" s="127">
        <f t="shared" si="48"/>
        <v>1078</v>
      </c>
    </row>
    <row r="1533" spans="27:30" x14ac:dyDescent="0.25">
      <c r="AA1533">
        <f t="shared" si="47"/>
        <v>1079</v>
      </c>
      <c r="AB1533" s="286">
        <v>46092</v>
      </c>
      <c r="AC1533" s="4">
        <v>1</v>
      </c>
      <c r="AD1533" s="127">
        <f t="shared" si="48"/>
        <v>1079</v>
      </c>
    </row>
    <row r="1534" spans="27:30" x14ac:dyDescent="0.25">
      <c r="AA1534">
        <f t="shared" si="47"/>
        <v>1080</v>
      </c>
      <c r="AB1534" s="286">
        <v>46093</v>
      </c>
      <c r="AC1534" s="4">
        <v>1</v>
      </c>
      <c r="AD1534" s="127">
        <f t="shared" si="48"/>
        <v>1080</v>
      </c>
    </row>
    <row r="1535" spans="27:30" x14ac:dyDescent="0.25">
      <c r="AA1535">
        <f t="shared" si="47"/>
        <v>1081</v>
      </c>
      <c r="AB1535" s="286">
        <v>46094</v>
      </c>
      <c r="AC1535" s="4">
        <v>1</v>
      </c>
      <c r="AD1535" s="127">
        <f t="shared" si="48"/>
        <v>1081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Příkaz</vt:lpstr>
      <vt:lpstr>Vyúčtování</vt:lpstr>
      <vt:lpstr>Zpráva o cestě</vt:lpstr>
      <vt:lpstr>Příkaz!Oblast_tisku</vt:lpstr>
      <vt:lpstr>Vyúčtování!Oblast_tisku</vt:lpstr>
      <vt:lpstr>'Zpráva o cestě'!Oblast_tisku</vt:lpstr>
    </vt:vector>
  </TitlesOfParts>
  <Company>JCU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ipeckova</dc:creator>
  <cp:lastModifiedBy>Miroslav Sojka</cp:lastModifiedBy>
  <cp:lastPrinted>2023-08-21T11:38:53Z</cp:lastPrinted>
  <dcterms:created xsi:type="dcterms:W3CDTF">2013-12-30T06:45:32Z</dcterms:created>
  <dcterms:modified xsi:type="dcterms:W3CDTF">2023-08-21T11:41:43Z</dcterms:modified>
</cp:coreProperties>
</file>