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375" windowHeight="4785" activeTab="0"/>
  </bookViews>
  <sheets>
    <sheet name="ROZ17_KOM_senát 11.5.2017_finál" sheetId="1" r:id="rId1"/>
  </sheets>
  <definedNames/>
  <calcPr fullCalcOnLoad="1"/>
</workbook>
</file>

<file path=xl/sharedStrings.xml><?xml version="1.0" encoding="utf-8"?>
<sst xmlns="http://schemas.openxmlformats.org/spreadsheetml/2006/main" count="615" uniqueCount="579">
  <si>
    <t>ÚVOD</t>
  </si>
  <si>
    <t>NÁKLADY</t>
  </si>
  <si>
    <t>Hlavní činnost</t>
  </si>
  <si>
    <t>Spotřeba materiálu</t>
  </si>
  <si>
    <t>knihy</t>
  </si>
  <si>
    <t>provoz osobních aut</t>
  </si>
  <si>
    <t>časopisy</t>
  </si>
  <si>
    <t>ostatní materiál</t>
  </si>
  <si>
    <t>Spotřeba energie</t>
  </si>
  <si>
    <t>el. energie</t>
  </si>
  <si>
    <t>plyn</t>
  </si>
  <si>
    <t>vodné, stočné</t>
  </si>
  <si>
    <t>Cestovné</t>
  </si>
  <si>
    <t>Náklady na reprezentaci fakulty</t>
  </si>
  <si>
    <t>Ostatní služby</t>
  </si>
  <si>
    <t>telefon</t>
  </si>
  <si>
    <t>úklid</t>
  </si>
  <si>
    <t>další služby</t>
  </si>
  <si>
    <t>Mzdové náklady</t>
  </si>
  <si>
    <t>v tom:</t>
  </si>
  <si>
    <t>OON</t>
  </si>
  <si>
    <t>Stipendia</t>
  </si>
  <si>
    <t>Jiné provozní náklady</t>
  </si>
  <si>
    <t>Pojištění budovy</t>
  </si>
  <si>
    <t>Jiné provozní výnosy</t>
  </si>
  <si>
    <t>kopírovací služby</t>
  </si>
  <si>
    <t>Položka "ostatní materiál" zahrnuje požadavky těchto  útvarů:</t>
  </si>
  <si>
    <t>inzerce</t>
  </si>
  <si>
    <t xml:space="preserve">kancelářské potřeby </t>
  </si>
  <si>
    <t>diplomy</t>
  </si>
  <si>
    <t>nájemné tělocvičen</t>
  </si>
  <si>
    <t>nájemné jednorázové:</t>
  </si>
  <si>
    <t>ubytování a stravování na zimních a</t>
  </si>
  <si>
    <t>stipendia - doktorský studijní program</t>
  </si>
  <si>
    <t>PŘÍJMY</t>
  </si>
  <si>
    <t>Tržby</t>
  </si>
  <si>
    <t xml:space="preserve">        provozní odd.:</t>
  </si>
  <si>
    <t xml:space="preserve">        Knihovna:</t>
  </si>
  <si>
    <t xml:space="preserve">        KTV:</t>
  </si>
  <si>
    <t>Rozsah pojištění:</t>
  </si>
  <si>
    <t>Vnitrouniverzitní náklady</t>
  </si>
  <si>
    <t>Vnitroorganizační výnosy</t>
  </si>
  <si>
    <t>školení</t>
  </si>
  <si>
    <t xml:space="preserve">        PPT:</t>
  </si>
  <si>
    <t xml:space="preserve">příplatky za práce přesčas </t>
  </si>
  <si>
    <t>studentské spolky:</t>
  </si>
  <si>
    <t>automaty:</t>
  </si>
  <si>
    <t>knihovna</t>
  </si>
  <si>
    <t>PPT</t>
  </si>
  <si>
    <t>provozní odd.</t>
  </si>
  <si>
    <t>náklady spojené s přijímacím řízením</t>
  </si>
  <si>
    <t xml:space="preserve">   letních kurzech (asistenti)</t>
  </si>
  <si>
    <t>další služby bez rozlišení na útvary:</t>
  </si>
  <si>
    <t>Odpisy majetku</t>
  </si>
  <si>
    <t>odpisy z majetku pořízeného z vlastních prostředků (FRIM)</t>
  </si>
  <si>
    <t>odpisy z majetku pořízeného z dotace</t>
  </si>
  <si>
    <t>Odhad vychází z loňské skutečnosti. Největším výdajem jsou náklady na stravování zaměstnanců v menze.</t>
  </si>
  <si>
    <t>Juridikum - kurzy</t>
  </si>
  <si>
    <t>Ostatní výnosy</t>
  </si>
  <si>
    <t>Odpisy z majetku pořízeného z dotace</t>
  </si>
  <si>
    <t>odměny z příjmů za rigorózní řízení-odměny int.učitelům</t>
  </si>
  <si>
    <t>odměny z příjmů Juridika - odměny int.učitelům</t>
  </si>
  <si>
    <t>odměny z příjmů celoživotního vzdělávání</t>
  </si>
  <si>
    <t>odměny za doktorské studium - refundace RUK</t>
  </si>
  <si>
    <t xml:space="preserve">       K ROZPOČTU PRÁVNICKÉ FAKULTY UK</t>
  </si>
  <si>
    <t xml:space="preserve">         K O M E N T Á Ř</t>
  </si>
  <si>
    <t>pravidelné revize a prohlídky:</t>
  </si>
  <si>
    <t>služby smluvní:</t>
  </si>
  <si>
    <t>další služby provozního rázu:</t>
  </si>
  <si>
    <t>(hygienický servis, tonery do kopírek, materiál pro</t>
  </si>
  <si>
    <t>Juridikum</t>
  </si>
  <si>
    <t>zahraniční</t>
  </si>
  <si>
    <t>cestovné tuzemské</t>
  </si>
  <si>
    <t>cestovné zahraniční</t>
  </si>
  <si>
    <t>provozní</t>
  </si>
  <si>
    <t>(výdaje na krytí nákladů spojených s přijímáním</t>
  </si>
  <si>
    <t>zahraničních návštěv)</t>
  </si>
  <si>
    <t>vazba knih a časopisů</t>
  </si>
  <si>
    <t xml:space="preserve">        Útvar vědy:</t>
  </si>
  <si>
    <t>úhrady tiskárnám</t>
  </si>
  <si>
    <t>překlady, přepisy</t>
  </si>
  <si>
    <t>ostatní útvary</t>
  </si>
  <si>
    <t>zahraniční odd.</t>
  </si>
  <si>
    <t>účetní audit</t>
  </si>
  <si>
    <t>další služby:</t>
  </si>
  <si>
    <t>poštovné</t>
  </si>
  <si>
    <t>hmotný majetek</t>
  </si>
  <si>
    <t>Drobný hmotný a nehmotný majetek</t>
  </si>
  <si>
    <t>živelní pojištění</t>
  </si>
  <si>
    <t xml:space="preserve">pojištění pro případ odcizení </t>
  </si>
  <si>
    <t xml:space="preserve">pojištění skla </t>
  </si>
  <si>
    <t>Tvorba Sociálního fondu</t>
  </si>
  <si>
    <t>Zúčtování fondů</t>
  </si>
  <si>
    <t>Doplňková činnost</t>
  </si>
  <si>
    <t>databáze</t>
  </si>
  <si>
    <t>odměny za činnost v programu Erasmus</t>
  </si>
  <si>
    <t>Použití Sociálního fondu</t>
  </si>
  <si>
    <t>nehmotný majetek</t>
  </si>
  <si>
    <t>Fond účelově určených prostředků</t>
  </si>
  <si>
    <t>Stipendijní fond</t>
  </si>
  <si>
    <t>Sociální fond</t>
  </si>
  <si>
    <t>Účelově poskytnuté prostředky</t>
  </si>
  <si>
    <t xml:space="preserve">Opravy </t>
  </si>
  <si>
    <t>Letní školy</t>
  </si>
  <si>
    <t>Rehaland</t>
  </si>
  <si>
    <t>Coffee break (Andrejsová)</t>
  </si>
  <si>
    <t>refundace odměn školitelům v doktor.programu</t>
  </si>
  <si>
    <t>Dary</t>
  </si>
  <si>
    <t>opravy na budově - běžné</t>
  </si>
  <si>
    <t>děkanát</t>
  </si>
  <si>
    <t>údržbu, voda do stojanů)</t>
  </si>
  <si>
    <t>znalecké posudky na vyřazený majetek</t>
  </si>
  <si>
    <t>ozbrojený doprovod při převozu peněžních</t>
  </si>
  <si>
    <t>hotovostí</t>
  </si>
  <si>
    <t>Ostatní příjmy</t>
  </si>
  <si>
    <t>příjmy za stolky při knižních trzích na fakultě</t>
  </si>
  <si>
    <t>příjmy z prodeje vstupenek do posilovny</t>
  </si>
  <si>
    <t>odměny mimořádné</t>
  </si>
  <si>
    <t>odměny - jubilea</t>
  </si>
  <si>
    <t>odměny za práce v rámci univerzity 3.věku</t>
  </si>
  <si>
    <t>stravování (stravenky)</t>
  </si>
  <si>
    <t>stipendia ze SVV</t>
  </si>
  <si>
    <t>spotřeby</t>
  </si>
  <si>
    <t>celkem</t>
  </si>
  <si>
    <t>na příspěvky na penzijní připojištění</t>
  </si>
  <si>
    <t>na příspěvky na životní připojištění</t>
  </si>
  <si>
    <t>na příspěvky na úroky z úvěrů</t>
  </si>
  <si>
    <t xml:space="preserve">   (K ROZDĚLENÍ FINANČNÍCH PROSTŘEDKů FAKULTY)</t>
  </si>
  <si>
    <t>aktualizace a údržba internet.obchodu (e-shop)</t>
  </si>
  <si>
    <t>běžné provozní náklady</t>
  </si>
  <si>
    <t>Proúčtování tvorby a čerpání  Stipendijního fondu</t>
  </si>
  <si>
    <t>ubytování</t>
  </si>
  <si>
    <t xml:space="preserve">      Dotace:</t>
  </si>
  <si>
    <t>institucionální podpora VaV - na dlouhodobý konc.rozvoj</t>
  </si>
  <si>
    <t>účelová podpora VaV - GA UK</t>
  </si>
  <si>
    <t>účelová podpora VaV - Specifický vysokoškolský výzkum</t>
  </si>
  <si>
    <t>(razítka a tubusy na diplomy)</t>
  </si>
  <si>
    <t>Plánované náklady vycházejí z loňské spotřeby uvedených položek upravené o předpokládané úpravy cen.</t>
  </si>
  <si>
    <t>Doplňková</t>
  </si>
  <si>
    <t>Celkový příspěvek na vzdělávací činnost</t>
  </si>
  <si>
    <t>Druhým  významným zdrojem financování fakulty jsou institucionální prostředky spojené s podporou vědy a výzkumu.</t>
  </si>
  <si>
    <t>Náklady provozního rázu jsou plánovány podle potřeb, které jsou nevyhnutené pro údržbu budovy a potřebný chod</t>
  </si>
  <si>
    <t>Všechny nákladové položky jsou v přehledném tabulkovém vyjádření a okomentované v tomto materiálu.</t>
  </si>
  <si>
    <t xml:space="preserve">        Zahraniční odd.:</t>
  </si>
  <si>
    <t>ubytování na zahr.cestách</t>
  </si>
  <si>
    <t>základní (tarifní) mzdy:</t>
  </si>
  <si>
    <t xml:space="preserve">Jedná se o stipendia, která budou vyplacena studentům, podílejících se na </t>
  </si>
  <si>
    <t>pracech v rámci schváleného Specifického vysokoškolského výzkumu</t>
  </si>
  <si>
    <t>fakulty. Plán mzdových nákladů je stanoven podle stávajícího počtu zaměstnanců a činností, za které jsou odměňo-</t>
  </si>
  <si>
    <t>osobní příplatky:</t>
  </si>
  <si>
    <t xml:space="preserve">                (částky jsou uvedeny v tis. Kč)</t>
  </si>
  <si>
    <t>opravy strojů, zařízení a inventáře</t>
  </si>
  <si>
    <t>věda</t>
  </si>
  <si>
    <t>ubytování zahranič.hostů</t>
  </si>
  <si>
    <t xml:space="preserve">        Studijní odd.:</t>
  </si>
  <si>
    <t>údržba softwarů:</t>
  </si>
  <si>
    <t>(tonery,papír,sešívací sponky,desky fólií atd.)</t>
  </si>
  <si>
    <t>nájemné</t>
  </si>
  <si>
    <t>odměny za činnost v programu LLM</t>
  </si>
  <si>
    <t>úrazové pojištění</t>
  </si>
  <si>
    <t>náhrada za prac.neschopnost</t>
  </si>
  <si>
    <t>bankovní poplatky</t>
  </si>
  <si>
    <t>cestovní pojištění</t>
  </si>
  <si>
    <t>pojištění vozidel</t>
  </si>
  <si>
    <t>kurzové ztráty</t>
  </si>
  <si>
    <t>režijní náklady</t>
  </si>
  <si>
    <t>pojištění pro případ vandalismu</t>
  </si>
  <si>
    <t>pojištění odpovědnosti za škodu</t>
  </si>
  <si>
    <t>příspěvek na vzdělávací činnost:</t>
  </si>
  <si>
    <t>příspěvek B (normativ za počet absolventů)</t>
  </si>
  <si>
    <t>příspěvek A (normativ za počet sludentů)</t>
  </si>
  <si>
    <t>příspěvek K (ukazatel kvalita a výkon)</t>
  </si>
  <si>
    <t>přepočtené odpisy</t>
  </si>
  <si>
    <t>KTV</t>
  </si>
  <si>
    <t>Ukazatel K - kvalita a výkon</t>
  </si>
  <si>
    <t>Dotace na podporu vědy - volná</t>
  </si>
  <si>
    <t>Odpisy přepočtené z příspěvku na vzdělávání</t>
  </si>
  <si>
    <t xml:space="preserve">          Hlavní činnost</t>
  </si>
  <si>
    <t>z rozpočtu</t>
  </si>
  <si>
    <t>z grantů</t>
  </si>
  <si>
    <t>Plán skuteč.</t>
  </si>
  <si>
    <t>Rozpis mzdových prostředků byl sestaven na základě stávajícího mzdového předpisu v oblasti mezd, osobních</t>
  </si>
  <si>
    <t>příplatků a příplatků za vedení, a dále v oblasti předpokládaného objemu OON.</t>
  </si>
  <si>
    <t>činnost</t>
  </si>
  <si>
    <t>Neinvestiční dotace a příspěvek na vzdělávání</t>
  </si>
  <si>
    <t xml:space="preserve">      Příspěvek na vzdělávání:</t>
  </si>
  <si>
    <t>včetně dotace na podporu vědy</t>
  </si>
  <si>
    <t>služby spojené s pronájmy</t>
  </si>
  <si>
    <t>Zároveň zahrnuje mzdové prostředky, které budou vyplaceny v rámci grantů. Jedná se o granty a projekty,</t>
  </si>
  <si>
    <t xml:space="preserve">Plán oprav je stanoven dle předpokladu nutných oprav, které by měly proběhnout v letošním roce. </t>
  </si>
  <si>
    <t>a vyplacených stipendií.</t>
  </si>
  <si>
    <t>diety</t>
  </si>
  <si>
    <t>mzdy hrazené z dotace na vědu</t>
  </si>
  <si>
    <t>osobní příplatky hrazené z příspěvku na vzděl.</t>
  </si>
  <si>
    <t>osobní příplatky hrazené z dotace na vědu</t>
  </si>
  <si>
    <t xml:space="preserve">příplatky za vedení </t>
  </si>
  <si>
    <t>(voda a minerálky, různé občerstvení)</t>
  </si>
  <si>
    <t>mytí oken a světlíku</t>
  </si>
  <si>
    <t>servis - auta</t>
  </si>
  <si>
    <t>(tonery do tiskáren, náhrad.díly do počítačů, média)</t>
  </si>
  <si>
    <t>kopírovací a tiskařské centrum</t>
  </si>
  <si>
    <t>studijní odd.</t>
  </si>
  <si>
    <t>poplatky TV a rozhlas</t>
  </si>
  <si>
    <t>odpady - sběrné dvory (ekologie)</t>
  </si>
  <si>
    <t>manuály a propagační materiály</t>
  </si>
  <si>
    <t>údržba SW pro nevidomé</t>
  </si>
  <si>
    <t>pomůcky</t>
  </si>
  <si>
    <t>Uvedená částka je velmi hrubým odhadem a vychází z loňského objemu přijatých poplatků od studentů</t>
  </si>
  <si>
    <t>dotace na podporu vědy - volná</t>
  </si>
  <si>
    <t>Juristi</t>
  </si>
  <si>
    <t>Prager Deut. Klub</t>
  </si>
  <si>
    <t>příjmy z prodeje Coca Coly</t>
  </si>
  <si>
    <t>odměny za výuku v programu Erasmus - hrazeno z fak.prostředků</t>
  </si>
  <si>
    <t>repre</t>
  </si>
  <si>
    <t>ostatní</t>
  </si>
  <si>
    <t>ostatní služby</t>
  </si>
  <si>
    <t>společná režie-úklid</t>
  </si>
  <si>
    <t>mzdové náklady</t>
  </si>
  <si>
    <t>odvody SP a ZP</t>
  </si>
  <si>
    <t>vnitronáklady</t>
  </si>
  <si>
    <t>jednorázové pronájmy a různé komerční akce</t>
  </si>
  <si>
    <t>Granty GA ČR</t>
  </si>
  <si>
    <t>Ukazatel A - normativ za počet studentů</t>
  </si>
  <si>
    <t>Ukazatel B2 - normativ za počet absolventů</t>
  </si>
  <si>
    <t>fakulty. Nejvýznamnější nákladovou položkou jsou mzdové náklady a s nimi spojené odvody na sociální a zdravotní</t>
  </si>
  <si>
    <t xml:space="preserve">pojištění. Dalšími významnými nákladovými položkami jsou ostatní služby, spotřeba energie, odpisy majetku, </t>
  </si>
  <si>
    <t>vnitrouniverzitní náklady a spotřeba materiálu.</t>
  </si>
  <si>
    <t>rozpočtů grantů a projektů.</t>
  </si>
  <si>
    <t>Zahraniční cestovné je plánováno jednak dle požadavku zahraničnícho odd. a podle rozpočtů grantů a projektů.</t>
  </si>
  <si>
    <t>mzdy a odměny za práce v grantech GA ČR</t>
  </si>
  <si>
    <t xml:space="preserve">náhrady za dovolenou </t>
  </si>
  <si>
    <t>Náklady jsou vyčíslené podle návrhů provozního oddělení, PPT a KTV. Dále jsou zapracovány náklady podle</t>
  </si>
  <si>
    <t>odměny za výuku v doktorské řízení - hrazeno z fak.prostředků</t>
  </si>
  <si>
    <t>úhrada tisku (servisní smlouva na multifunkce)</t>
  </si>
  <si>
    <t>údržba systémů na kontrolu vstupů a kamer.systému</t>
  </si>
  <si>
    <t>údržba multimediálních učeben</t>
  </si>
  <si>
    <t xml:space="preserve">        Kopírovací a tiskařské centrum:</t>
  </si>
  <si>
    <t>odměny za program SVOČ</t>
  </si>
  <si>
    <t>lékařské prohlídky zaměstnanců fakulty</t>
  </si>
  <si>
    <t>Podle platné smlouvy představuje uvedená částka roční pojistné platné pro letošní rok.</t>
  </si>
  <si>
    <t>tato dotace účelově poskytnutá a zúčtovatelná, je velkým přínosem pro fakultní rozpočet v položkách režijních</t>
  </si>
  <si>
    <t>nesestavila vyrovnaný rozpočet.</t>
  </si>
  <si>
    <t xml:space="preserve">Nejvýznamnějšími položkami jsou příjmy z organizace přijímacího řízení, rigorózního řízení, kurzů celoživotního </t>
  </si>
  <si>
    <t>vzdělávání, kurzů Juridika a proúčtované odpisy z majetku pořízeného z dotace.</t>
  </si>
  <si>
    <t xml:space="preserve">Plán u běžných provozních nákladů odpovídá loňské skutečnosti. </t>
  </si>
  <si>
    <t>další příjmy</t>
  </si>
  <si>
    <t xml:space="preserve">mzdy a odměny za práce v projektech UNCE </t>
  </si>
  <si>
    <t xml:space="preserve">odměny za práce v projektech SVV </t>
  </si>
  <si>
    <t>účelová podpora VaV - UNCE</t>
  </si>
  <si>
    <t>pronájem - ubytovna, apartmá</t>
  </si>
  <si>
    <t>inzerce nabídek zaměstnání</t>
  </si>
  <si>
    <t>pronájem učeben a místností</t>
  </si>
  <si>
    <t xml:space="preserve">    Elsa</t>
  </si>
  <si>
    <t xml:space="preserve">    Common Law Society</t>
  </si>
  <si>
    <t xml:space="preserve">    Všehrd</t>
  </si>
  <si>
    <t xml:space="preserve">    Š &amp; Sch</t>
  </si>
  <si>
    <t xml:space="preserve">    Schächter</t>
  </si>
  <si>
    <t xml:space="preserve">Dalšími zdroji fakulty jsou účelové prostředky na vědu a výzkum. Do rozpočtu bylo možno zapracovat kromě </t>
  </si>
  <si>
    <t>a dále podle rozpočtů grantů a projektů.</t>
  </si>
  <si>
    <t xml:space="preserve">Předpokládané náklady jsou uvedeny podle požadavků útvarů, které mají hlavní podíl na čerpání v této položce </t>
  </si>
  <si>
    <t>mzdy hrazené z příspěvku na vzdělávání</t>
  </si>
  <si>
    <t>Jedná se o zúčtování prostředků fondu použitých na výplatu stipendií. Jedná se o částku stanovenou</t>
  </si>
  <si>
    <t>Uvedené náklady jsou stanoveny podle očekávaného předpokladu.</t>
  </si>
  <si>
    <t>tvorba stipendijního fondu z poplatků od studentů</t>
  </si>
  <si>
    <t>čerpání stipendijního fondu na stipendia</t>
  </si>
  <si>
    <t>V hospodářské činnosti jsou nadále náklady spojené s  pronájmem nebytových prostor a v letošním roce je v plánu</t>
  </si>
  <si>
    <t>Ke konci roku budou účtovány režijní náklady.</t>
  </si>
  <si>
    <t>materiál (letní škola)</t>
  </si>
  <si>
    <t>cestovné (letní škola)</t>
  </si>
  <si>
    <t>letní škola</t>
  </si>
  <si>
    <t>pojištění zaměstnanců a výplatu příspěvků na úroky z úvěrů.</t>
  </si>
  <si>
    <t xml:space="preserve">Jedná se o zúčtování prostředků fondu použitých k výplatě příspěvků fakulty na penzijní a životní </t>
  </si>
  <si>
    <t>odhadem.</t>
  </si>
  <si>
    <t>Jde o příjmy od jiných fakult a součástí UK a RUK. Přepoklad vychází z loňských příjmů.</t>
  </si>
  <si>
    <t>U stálých nájmů jsou příjmy stanoveny podle uzavřených nájemních smluv. Jednorázové nájmy jsou stanoveny</t>
  </si>
  <si>
    <t>odhadem a dle loňské skutečnosti.</t>
  </si>
  <si>
    <t>úpravy a správa MetaLib+SFX</t>
  </si>
  <si>
    <t>Citace Pro + katalog</t>
  </si>
  <si>
    <t>údržba ScanAgate</t>
  </si>
  <si>
    <t xml:space="preserve">podpora Novell Zenworks, OES </t>
  </si>
  <si>
    <t>Diplomy - ruční papír a tisk</t>
  </si>
  <si>
    <t>odměny za práce na přijímacím řízení</t>
  </si>
  <si>
    <t xml:space="preserve"> </t>
  </si>
  <si>
    <t>SVOČ</t>
  </si>
  <si>
    <t xml:space="preserve">    tuzemské</t>
  </si>
  <si>
    <t xml:space="preserve">    zahraniční</t>
  </si>
  <si>
    <t>Oddělení pro habilitace</t>
  </si>
  <si>
    <t>oddělení pro habilitace</t>
  </si>
  <si>
    <t>projekce a studie</t>
  </si>
  <si>
    <t>Příspěvky na penzijní a životní připojištění jsou plánovány podle platných uzavřených smluv. Příspěvek se poskytuje</t>
  </si>
  <si>
    <t xml:space="preserve">ve výši 1.000,- Kč na 1 zaměstnance měsíčně. Celkové čerpání se může změnit v závislosti na přírůstku stavu </t>
  </si>
  <si>
    <t>zaměstnanců, kteří mají na příspěvek nárok.</t>
  </si>
  <si>
    <t>Fond provozních prostředků</t>
  </si>
  <si>
    <t xml:space="preserve">stipendia v doktorském programu </t>
  </si>
  <si>
    <t>odměny za práce v projektech GA UK</t>
  </si>
  <si>
    <t>stipendia z GA UK</t>
  </si>
  <si>
    <t>Jedná se o stipendia studentů-řešitelů studentských projektů GA UK.</t>
  </si>
  <si>
    <t>telefony</t>
  </si>
  <si>
    <t>kopírování</t>
  </si>
  <si>
    <t>Celkem</t>
  </si>
  <si>
    <t>Hlavní</t>
  </si>
  <si>
    <t>Dopňková</t>
  </si>
  <si>
    <t xml:space="preserve">Celková </t>
  </si>
  <si>
    <t xml:space="preserve">      Hlavní činnost</t>
  </si>
  <si>
    <t>spotřeba</t>
  </si>
  <si>
    <t>V základním rozpise dotace nebyla uvedena. Přidělení dotace na tato stipendia</t>
  </si>
  <si>
    <t>se očekává v průběhu roku.</t>
  </si>
  <si>
    <t>JUDr. Maslowski</t>
  </si>
  <si>
    <t>Běžná dotace mimo VaV</t>
  </si>
  <si>
    <t xml:space="preserve">    Institucionální program</t>
  </si>
  <si>
    <t>Dílčí řešitelé:</t>
  </si>
  <si>
    <t>Prof. Damohorský</t>
  </si>
  <si>
    <t>Mgr. Kohout</t>
  </si>
  <si>
    <t>Ing. Potěšil</t>
  </si>
  <si>
    <t>JUDr. Horáček</t>
  </si>
  <si>
    <t>Běžná dotace na VaV</t>
  </si>
  <si>
    <t>Prof. Skřejpek</t>
  </si>
  <si>
    <t xml:space="preserve">Náklady v oblasti energií byly stanoveny podle vývoje cen na trhu. Předpokládá se, že náklady na energie budou </t>
  </si>
  <si>
    <t>Přehled plánovaných nákladů v položce služeb s rozdělením na zdroje financování:</t>
  </si>
  <si>
    <t>mzdy</t>
  </si>
  <si>
    <t>Návrh na letošní rok počítá se zachováním tvorby fondu ve stejné výši jako v předešlých letech, tedy ve výši 1,7 %.</t>
  </si>
  <si>
    <t xml:space="preserve">Měsíční tvorba je nastavena daným procentem z objemu vyplacených mezd předešlého kalendářního měsíce. </t>
  </si>
  <si>
    <t>konferenční poplatky</t>
  </si>
  <si>
    <t>propagace</t>
  </si>
  <si>
    <t>jednotlivých grantů a projektů.</t>
  </si>
  <si>
    <t xml:space="preserve">Náklady jsou stanoveny podle požadavků jednotlivých útvarů. Zapracovány jsou také náklady podle rozpočtů </t>
  </si>
  <si>
    <t>příjem z úhrad nákladů přij. řízení</t>
  </si>
  <si>
    <t>příjem z organizace mimořádného. studia</t>
  </si>
  <si>
    <t>příjem z organizace rigorózního řízení</t>
  </si>
  <si>
    <t>příjem z kurzů celoživotního vzdělávání</t>
  </si>
  <si>
    <t>příjmy od studentů</t>
  </si>
  <si>
    <t>příjem z poplatků za další a delší studium</t>
  </si>
  <si>
    <t xml:space="preserve">   (příjem do stipendijního fondu)</t>
  </si>
  <si>
    <t>ostatní příjmy</t>
  </si>
  <si>
    <t xml:space="preserve">Jednotlivé položky jsou odhadem pro letošní rok. Do položky "ostatní tržby" patří příjmy z prodeje </t>
  </si>
  <si>
    <t>kopírovacích karet, příjem z knihovních poplatků, z prodeje knih a učebnic, příjmy z přefakturace</t>
  </si>
  <si>
    <t>služeb a další příjmy.</t>
  </si>
  <si>
    <t xml:space="preserve">Oprava dveří v knihovně </t>
  </si>
  <si>
    <t xml:space="preserve">Oprava ležaté kanalizace </t>
  </si>
  <si>
    <t>Oprava MaR</t>
  </si>
  <si>
    <t xml:space="preserve">Oprava plynové kotelny </t>
  </si>
  <si>
    <t xml:space="preserve">Oprava světel, zásuvek a vypínačů </t>
  </si>
  <si>
    <t>Oprava vodovodních a kanalizačních stupaček</t>
  </si>
  <si>
    <t>Oprava vstupních dveří 4.P</t>
  </si>
  <si>
    <t xml:space="preserve">Oprava zámkového centrálního systému </t>
  </si>
  <si>
    <t>opravy kancelářské techniky</t>
  </si>
  <si>
    <t xml:space="preserve">BOZP, PO a CO </t>
  </si>
  <si>
    <t>Elektro a EPS - servis</t>
  </si>
  <si>
    <t>Energetické zabezpečení budovy</t>
  </si>
  <si>
    <t xml:space="preserve">Kopírovací služby </t>
  </si>
  <si>
    <t xml:space="preserve">Nájemné kopírovacích strojů </t>
  </si>
  <si>
    <t>Úprava vody - servis</t>
  </si>
  <si>
    <t>VZT - servis</t>
  </si>
  <si>
    <t>Dezinfekce deratizace</t>
  </si>
  <si>
    <t>Hydranty 1X rok</t>
  </si>
  <si>
    <t>Měření emisí kotelny</t>
  </si>
  <si>
    <t xml:space="preserve">Periodická prohlídka spal.cest </t>
  </si>
  <si>
    <t xml:space="preserve">Revize drobných spotřebičů </t>
  </si>
  <si>
    <t>Revize hromosvodu</t>
  </si>
  <si>
    <t>Revize protipožárních klapek</t>
  </si>
  <si>
    <t xml:space="preserve">Revize tepelného čerpadla </t>
  </si>
  <si>
    <t xml:space="preserve">Revize tlakových nádob </t>
  </si>
  <si>
    <t xml:space="preserve">Revizní prohlídka posilovacích strojů - KTV </t>
  </si>
  <si>
    <t>Školení obsluhy systému EPS a EZS</t>
  </si>
  <si>
    <t>Školení obsluhy výtahů</t>
  </si>
  <si>
    <t>Školení topičů a obsluhy</t>
  </si>
  <si>
    <t>Revize elektro silnoproud</t>
  </si>
  <si>
    <t>správa Plone (brána Právo)</t>
  </si>
  <si>
    <t>licence Windows Server WinSvrStd 2016</t>
  </si>
  <si>
    <t>prodloužení záruční podpory serverů</t>
  </si>
  <si>
    <t xml:space="preserve">stipendia v rámci projektu UNCE </t>
  </si>
  <si>
    <t>drobné elektrospotřebiče</t>
  </si>
  <si>
    <t>Projekty a granty</t>
  </si>
  <si>
    <t>Doc. Beran</t>
  </si>
  <si>
    <t>mobilita výzk.pracovníků</t>
  </si>
  <si>
    <t>U3V</t>
  </si>
  <si>
    <t xml:space="preserve">Meziročně opět došlo ke snížení tzv. "volné dotace na vědu". </t>
  </si>
  <si>
    <t>granty a projekty</t>
  </si>
  <si>
    <t>z běžného rozpočtu</t>
  </si>
  <si>
    <t>granty GA ČR</t>
  </si>
  <si>
    <t>běžné (Erasmus,Juridikum,CŽV,Univerzita 3.věku)</t>
  </si>
  <si>
    <t>Jedná se o stipendia, která budou vyplacená studentům za práce v projeku UNCE.</t>
  </si>
  <si>
    <t>běžné</t>
  </si>
  <si>
    <r>
      <t xml:space="preserve">     </t>
    </r>
    <r>
      <rPr>
        <i/>
        <u val="single"/>
        <sz val="10"/>
        <rFont val="Arial CE"/>
        <family val="0"/>
      </rPr>
      <t>DPP</t>
    </r>
  </si>
  <si>
    <r>
      <t xml:space="preserve">     </t>
    </r>
    <r>
      <rPr>
        <i/>
        <u val="single"/>
        <sz val="10"/>
        <rFont val="Arial CE"/>
        <family val="0"/>
      </rPr>
      <t>DPČ</t>
    </r>
  </si>
  <si>
    <t>jejichž smlouvy již byly předány na ekonomické oddělení i se zpracovanými rozpočty.</t>
  </si>
  <si>
    <t>Doc. Kysela</t>
  </si>
  <si>
    <t>Doc. Gřivna</t>
  </si>
  <si>
    <t>Prof. Jelínek</t>
  </si>
  <si>
    <t>nájemné kopírek</t>
  </si>
  <si>
    <t>mzdy a odměny za práce v projektech IP</t>
  </si>
  <si>
    <t>projekty IP</t>
  </si>
  <si>
    <t>stipendia v rámci projektů IP</t>
  </si>
  <si>
    <t>Jedná se o stipendia, která budou vyplacená studentů za práce v dílčích projektech</t>
  </si>
  <si>
    <t>IP (jedná se i o mobilitu studentů)</t>
  </si>
  <si>
    <t xml:space="preserve">koordinace při výběrových řízení </t>
  </si>
  <si>
    <t xml:space="preserve">           NA ROK 2017</t>
  </si>
  <si>
    <t>Vedení a Akademickému senátu Právnické fakulty je předkládán ke schválení "Rozpočet Právnické fakulty na rok</t>
  </si>
  <si>
    <t>2017. Rozpočet je návrhem rozdělení finančních prostředků, které Právnická fakulta plánuje přijmout v letošním roce.</t>
  </si>
  <si>
    <t>Při zpracování návrhu rozpočtu bylo vycházeno nejen ze skutečnosti roku 2016, ale především z předpokladu nákladů</t>
  </si>
  <si>
    <t>a výnosů roku 2017.</t>
  </si>
  <si>
    <t>Rozpočet fakulty je zásadně sestavován jako vyrovnaný.</t>
  </si>
  <si>
    <t>Základním zdrojem financování činnosti fakulty je příspěvek na vzdělávací činnost. Od letošního roku postupuje</t>
  </si>
  <si>
    <t>MŠMT ČR podle nové metodiky tak, že příspěvek již nezohledňuje počet studentů, ale rozděluje se v rámci Rozpoč-</t>
  </si>
  <si>
    <t>tového okruhu I. a má fixní a výkonovou část. Fixní část je rozdělena mezi veřejné vysoké školy pevně stanoveným</t>
  </si>
  <si>
    <t>poměrem, který pro UK činí 17,70 %. Ve výkonové části jsou prostředky rozděleny podle řady kvalitativních ukaza-</t>
  </si>
  <si>
    <t>telů. Pro letošní rok si UK vysloužila 20,95 % z celého rozpočtu výkonové části.</t>
  </si>
  <si>
    <t>Při rozdělování fixní části pro jednotlivé fakulty Univerzita v letošním roce postupuje jako v minulých letech, tedy</t>
  </si>
  <si>
    <t>podle počtu studií.</t>
  </si>
  <si>
    <t>Fakultě byl schválen příspěvek v následující výši:</t>
  </si>
  <si>
    <t>(etikety pro ochranu knih.fondu,popisovací pásky)</t>
  </si>
  <si>
    <t>z programu PROGRES</t>
  </si>
  <si>
    <t>Oprava roletového systému na učebnách a stud.odd.</t>
  </si>
  <si>
    <t>Oprava místností a prostorů (výmalba,podlah.krytiny)</t>
  </si>
  <si>
    <t>opravy zařízení</t>
  </si>
  <si>
    <t>Oprava topení</t>
  </si>
  <si>
    <t>Oprava toalet</t>
  </si>
  <si>
    <t>Oprava dveří na budově</t>
  </si>
  <si>
    <t>Oprava elektronického systému pro vstupy</t>
  </si>
  <si>
    <t>Opravy zámků dveří</t>
  </si>
  <si>
    <t>Oprava nouzových světel a UPC zdrojů</t>
  </si>
  <si>
    <t>Kovářské práce</t>
  </si>
  <si>
    <t>Stavební úprava prostor</t>
  </si>
  <si>
    <t>Nákup žaluzií</t>
  </si>
  <si>
    <t>Oprava obkladu a dlažby</t>
  </si>
  <si>
    <t>ceny do soutěží - děkanský sport.den, turnaje KTV</t>
  </si>
  <si>
    <t>opravy sportovních potřeb - KTV</t>
  </si>
  <si>
    <t>katedra jazyků (konference Olomouc)</t>
  </si>
  <si>
    <t>Klimatizace</t>
  </si>
  <si>
    <t xml:space="preserve">Výtahy </t>
  </si>
  <si>
    <t>Revize kotelny a boilerové stanice</t>
  </si>
  <si>
    <t xml:space="preserve">Revize a funkční zkouška EPS a EZS </t>
  </si>
  <si>
    <t>Revize roletových a tabulových systémů</t>
  </si>
  <si>
    <t xml:space="preserve">Revize technické, regulační stanice </t>
  </si>
  <si>
    <t>Revize zařízdní pro úpravy vody</t>
  </si>
  <si>
    <t>Revize zpětných armatur, dešťových svodů,</t>
  </si>
  <si>
    <t xml:space="preserve">           okapů a protipovodňových vrat</t>
  </si>
  <si>
    <t>Revize nouzového osvětlení</t>
  </si>
  <si>
    <t>Revize funkční zkoušky evakuačního výtahu</t>
  </si>
  <si>
    <t>Revize záložních zdrojů UPC</t>
  </si>
  <si>
    <t>Revize únikové cesty</t>
  </si>
  <si>
    <t>Revize vstupních bran v knihovně</t>
  </si>
  <si>
    <t>Servis plynových kotlů</t>
  </si>
  <si>
    <t>Servis kancelářské techniky</t>
  </si>
  <si>
    <t>Servis zeleně</t>
  </si>
  <si>
    <t>Školení na veřejné zakázky, EZAK,reg.smluv</t>
  </si>
  <si>
    <t>chemické čištění terasy, loubí, fontánek</t>
  </si>
  <si>
    <t>odvoz starých regálů</t>
  </si>
  <si>
    <t>nákup energií - zprostředkování</t>
  </si>
  <si>
    <t>vazby protokolů,evid.listů a vazba seznamu absolventů</t>
  </si>
  <si>
    <t>výkazy o mimořádném studiu</t>
  </si>
  <si>
    <t>výkazy o studiu v doktorském studijním programu</t>
  </si>
  <si>
    <t>výroba razítek</t>
  </si>
  <si>
    <t>migrace na Plone 4x</t>
  </si>
  <si>
    <t>licence Microsoft EES</t>
  </si>
  <si>
    <t>zvětšovací software pro slabozraké "Magic"</t>
  </si>
  <si>
    <t>zvětšovací software s hlasovou podporou pro těžce</t>
  </si>
  <si>
    <t xml:space="preserve">        zrakově postižené "ZoomTextMR"</t>
  </si>
  <si>
    <t>software pro převod textu na řeč "CIT Reader - interní</t>
  </si>
  <si>
    <t xml:space="preserve">        hlasy</t>
  </si>
  <si>
    <t>nové webové stránky fakulty</t>
  </si>
  <si>
    <t>Ostatní tisk</t>
  </si>
  <si>
    <t>Česko-slov.právnická soutěž 2017-ubytování, doprava a</t>
  </si>
  <si>
    <t xml:space="preserve">          stravování</t>
  </si>
  <si>
    <t>mzdy za práce v programech PROGRES</t>
  </si>
  <si>
    <t>odměny za práce v programech PROGRES</t>
  </si>
  <si>
    <t>programy PROGRES</t>
  </si>
  <si>
    <t>V rozpočtu na rok 2017 je v plánu objem skutečnosti roku 2016.</t>
  </si>
  <si>
    <t>Od roku 2016 se zvýšila daňově uznatelná část z 1 % na 1,5 %.</t>
  </si>
  <si>
    <t>daň na výstupu (dodanění zboží a služeb dovezených</t>
  </si>
  <si>
    <t xml:space="preserve">      z EU a dodanění v rámci vnitrouniverzitního plnění)</t>
  </si>
  <si>
    <t>odvod za neplnění povinnosti zaměst. 4 % osob se ZPS</t>
  </si>
  <si>
    <t>Předpoklad vychází ze skutečných odpisů z majetku za rok 2016. Výše odpisů se může změnit v závislosti na</t>
  </si>
  <si>
    <t>pořizování nového majetku a vyřazování zastaralého majetku.</t>
  </si>
  <si>
    <t>Podatelna</t>
  </si>
  <si>
    <t>DR-6010C 400</t>
  </si>
  <si>
    <t xml:space="preserve">skener CANON imageFORMULA </t>
  </si>
  <si>
    <t>2x čtečka čárového kódu Honeywell Xenon</t>
  </si>
  <si>
    <t>1900G JD</t>
  </si>
  <si>
    <t>Tiskárna štítku Brother QL-1050</t>
  </si>
  <si>
    <t>frankovačka NEOPOST IS-440</t>
  </si>
  <si>
    <t>odečítací software pro nevidomé "JAWS Professional Edition</t>
  </si>
  <si>
    <t>nábytek pro kanceláře a učebny</t>
  </si>
  <si>
    <t>vysoušeče na ruce</t>
  </si>
  <si>
    <t>2x epson WorkForce WP-M4095DN</t>
  </si>
  <si>
    <t>skener A3 pro knihovnu do míst.č.19</t>
  </si>
  <si>
    <t>pojízdný audio set pro 117</t>
  </si>
  <si>
    <t>fotoaparát Nikon D5500 - tělo</t>
  </si>
  <si>
    <t>3x pokladny EET</t>
  </si>
  <si>
    <t xml:space="preserve">         CPK:</t>
  </si>
  <si>
    <t>údržba webové stránky CPK</t>
  </si>
  <si>
    <t>pořádání mezinárodní konference 23.-24.10.2017</t>
  </si>
  <si>
    <t>Prof. Šturma</t>
  </si>
  <si>
    <t>dotace na podporu vědy - PROGRES</t>
  </si>
  <si>
    <t>dotace na podporu vědy - PROGRES-Bo-</t>
  </si>
  <si>
    <t>nifikace</t>
  </si>
  <si>
    <t>Údaje vycházejí z rozpisu příspěvku na vzdělávání a dotací fakult pro rok 2017.</t>
  </si>
  <si>
    <t>JUDr. Koldinksá</t>
  </si>
  <si>
    <t>Doc. Bažantová</t>
  </si>
  <si>
    <t>Doc. Wintr</t>
  </si>
  <si>
    <t>JUDr. Ondřejková</t>
  </si>
  <si>
    <t>JUDr. Handrlica</t>
  </si>
  <si>
    <t>dotace na podporu vědy - PRIMUS</t>
  </si>
  <si>
    <t>stipendia v rámci programu PROGRES</t>
  </si>
  <si>
    <t>Stipendia studentů v rámci jejich zapojení v programech PROGRES.</t>
  </si>
  <si>
    <t>mzdy za práce v programech PRIMUS</t>
  </si>
  <si>
    <t>odměny za práce v programech PRIMUS</t>
  </si>
  <si>
    <t>odměny v rámci programu PROGRES - Bonifikace</t>
  </si>
  <si>
    <t>Oproti roku 2016 sníženo o refundaci mezd vědeckých pracovníků. V roce 2017 nebudou vypláceni,</t>
  </si>
  <si>
    <t>tudíž nebudou refundováni.</t>
  </si>
  <si>
    <t>program PRIMUS</t>
  </si>
  <si>
    <t>IP - ing. Potěšil - pracovní stanice</t>
  </si>
  <si>
    <t>ostatní granty a projekty</t>
  </si>
  <si>
    <t>Hasící přístroje 1X rok</t>
  </si>
  <si>
    <t>Důležitým zdrojem prostředků je poskytnutá dotace v rámci programů PROGRES ve výši 24 329 tis. Kč. Ačkoliv je</t>
  </si>
  <si>
    <t>zmíněných programů PROGRES i schválené dotační prostředky grantů GA ČR, GA UK a mezinárodní mobility</t>
  </si>
  <si>
    <t xml:space="preserve">výzkumných pracovníků, a dále projektů UNCE, SVV a Institucionálního plánu. Novým programem, v jehož rámci </t>
  </si>
  <si>
    <t>obdrží fakulta institucionální prostředky na vědu, je program PRIMUS. V roce 2017 na něj obdrží fakulta prostředky</t>
  </si>
  <si>
    <t xml:space="preserve">ve výši 1.189 tis. Kč. V rámci bonifikace Progresu fakulta obdrží dotaci ve výši 1.279 tis. Kč. Zde je patrné </t>
  </si>
  <si>
    <t>121 tis. Kč.</t>
  </si>
  <si>
    <t xml:space="preserve">výrazné navýšení oproti roku 2016, kdy fakulta obdržela v rámci bonifikace programů Prvouk částku ve výši </t>
  </si>
  <si>
    <t>PROGRES - občerstvení v rámci konferencí</t>
  </si>
  <si>
    <t>náklady spojené s vánoč.</t>
  </si>
  <si>
    <t xml:space="preserve">      koncertem fakulty</t>
  </si>
  <si>
    <t xml:space="preserve">předvánoční setkání </t>
  </si>
  <si>
    <t xml:space="preserve">      zaměstnanců</t>
  </si>
  <si>
    <t>organizace letních škol - South Texas a UNI Loyola</t>
  </si>
  <si>
    <t>V letošním roce je počítáno s organizací Letních škol South Texas a UNI Loyola.</t>
  </si>
  <si>
    <t>South Texas</t>
  </si>
  <si>
    <t>UNI Loyola</t>
  </si>
  <si>
    <t>Čeněk - kavárna</t>
  </si>
  <si>
    <t>Čeněk - prodejna knih</t>
  </si>
  <si>
    <t>nájemné trvalé:</t>
  </si>
  <si>
    <t>Zásadní oblastí fakultního rozpočtu jsou příjmy z hlavní a doplňkové činnosti. Bez těchto příjmů by fakulta</t>
  </si>
  <si>
    <t>V rámci doplňkové činnosti je v rozpočtu počítáno s příjmem z organizace letních škol, s příjmy z nájmů a</t>
  </si>
  <si>
    <t>pronájmů a další doplňkové příjmy.</t>
  </si>
  <si>
    <t>Druhou stránkou fakultního rozpočtu jsou předpokládané náklady, které budou v roce 2017 vynaloženy na činnost</t>
  </si>
  <si>
    <t>váni. Plán ostatních nákladů vychází ze skutečnosti roku 2016, případně upraven o aktuální stav.</t>
  </si>
  <si>
    <t>kurzy KTV - hrazeno studenty</t>
  </si>
  <si>
    <t>účelové prostředky z dotací nevyčerpaných v roce 2016</t>
  </si>
  <si>
    <t>Jako režijní náklady jsou v položce ostatní náklady.</t>
  </si>
  <si>
    <t xml:space="preserve">uhrazené z dotací poskytnutých v rámci grantů a projektů PROGRES, PRIMUS, GA ČR, UNCE, SVV a GA UK. </t>
  </si>
  <si>
    <t>daň silníční a z nemovitosti</t>
  </si>
  <si>
    <t>Moot courty - účastnické poplatky</t>
  </si>
  <si>
    <t>ostatní náklady (registrační a účastnické poplatky a další)</t>
  </si>
  <si>
    <t>náklady)</t>
  </si>
  <si>
    <t>Do položky "ostatní výnosy" patří např. příjmy z programu Erasmus, kurzové zisky, různé přefakturace,</t>
  </si>
  <si>
    <t>tzv. "papírové výnosy".</t>
  </si>
  <si>
    <t>různé refundace, atd. Zároveň se v této položce proúčtovávají odpisy z majetku pořízeného z dotace,</t>
  </si>
  <si>
    <t>Odhad u uvedených položek je stanoven dle roku 2016.</t>
  </si>
  <si>
    <t>Uvedeny jsou finanční prostředky, které jsou fakultě přiznány pro letošní rok v rámci grantů GA ČR.</t>
  </si>
  <si>
    <t xml:space="preserve">        (úhrada 360 tis.z grantů)</t>
  </si>
  <si>
    <t>ostatní náklady</t>
  </si>
  <si>
    <t>provozní náklady z grantů a projektů</t>
  </si>
  <si>
    <t xml:space="preserve">režijní náklady </t>
  </si>
  <si>
    <t>Odvody na zdravotní a sociální pojištění</t>
  </si>
  <si>
    <t>Plánovaná částka vychází z objemu mzdových prostředků na rok 2017.</t>
  </si>
  <si>
    <t>odvody na zdravotní pojištění</t>
  </si>
  <si>
    <t>odvody na sociální pojištění</t>
  </si>
  <si>
    <t xml:space="preserve">V této položce se promítá převod nespotřebovaných finančních prostředků poskytnutých v roce 2016 v rámci </t>
  </si>
  <si>
    <t xml:space="preserve">programů PRVOUK, které byly převedeny do Fondu účelově určených prostředků. </t>
  </si>
  <si>
    <t>Ve stejné výši budou v letošním roce čerpány v rámci programu PROGRES.</t>
  </si>
  <si>
    <r>
      <t>nákladů. Programy PROGRES v rámci svých režijních nákladů přinesou fakultě úsporu ve výši</t>
    </r>
    <r>
      <rPr>
        <sz val="10"/>
        <rFont val="Arial CE"/>
        <family val="0"/>
      </rPr>
      <t xml:space="preserve"> 4.828 tis. Kč</t>
    </r>
    <r>
      <rPr>
        <sz val="10"/>
        <color indexed="8"/>
        <rFont val="Arial CE"/>
        <family val="0"/>
      </rPr>
      <t>.</t>
    </r>
  </si>
  <si>
    <t>mimořádné odměny v souvislosti s pracemi na programech PROGRES-adm.prac.</t>
  </si>
  <si>
    <t xml:space="preserve">příjem z kurzů LLM </t>
  </si>
  <si>
    <t>Proúčtování stipendií DSP nad rámec - rozdíl mezi SIMS a SIS. Jedná se o odhad podle</t>
  </si>
  <si>
    <t>roku 2016.</t>
  </si>
  <si>
    <t>mytí koberců a čalounění</t>
  </si>
  <si>
    <t>galvanický oddělovač audio m.č.100</t>
  </si>
  <si>
    <t>ZP MV</t>
  </si>
  <si>
    <t>Dary na SVOČ</t>
  </si>
  <si>
    <t>British - placená výuka pro studenty PF</t>
  </si>
  <si>
    <t xml:space="preserve">         Katedra politologie a sociologie:</t>
  </si>
  <si>
    <t>čištění talárů</t>
  </si>
  <si>
    <t>(v tom: pořádání zahr.spolupráce)</t>
  </si>
  <si>
    <t>odměny autorům publikací</t>
  </si>
  <si>
    <t xml:space="preserve">     zkoušek</t>
  </si>
  <si>
    <t xml:space="preserve">10x tiskárny pro elektronizaci státních </t>
  </si>
  <si>
    <t xml:space="preserve">        Oddělení pro profesorské, habilitační a rigorózní řízení: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</si>
</sst>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.00\ &quot;Kč&quot;"/>
    <numFmt numFmtId="169" formatCode="#,##0\ _K_č"/>
    <numFmt numFmtId="170" formatCode="#,##0\ &quot;Kč&quot;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8"/>
      <name val="Arial CE"/>
      <family val="0"/>
    </font>
    <font>
      <sz val="14"/>
      <name val="Arial CE"/>
      <family val="0"/>
    </font>
    <font>
      <u val="single"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u val="single"/>
      <sz val="10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6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" fillId="0" borderId="25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26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7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6" xfId="0" applyFont="1" applyBorder="1" applyAlignment="1">
      <alignment/>
    </xf>
    <xf numFmtId="0" fontId="4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9"/>
  <sheetViews>
    <sheetView tabSelected="1" zoomScalePageLayoutView="0" workbookViewId="0" topLeftCell="A1">
      <selection activeCell="G612" sqref="G612"/>
    </sheetView>
  </sheetViews>
  <sheetFormatPr defaultColWidth="9.00390625" defaultRowHeight="12.75"/>
  <cols>
    <col min="1" max="1" width="7.00390625" style="0" customWidth="1"/>
    <col min="2" max="2" width="6.75390625" style="0" customWidth="1"/>
    <col min="3" max="3" width="9.125" style="0" customWidth="1"/>
    <col min="4" max="4" width="13.375" style="0" customWidth="1"/>
    <col min="5" max="5" width="13.00390625" style="0" customWidth="1"/>
    <col min="6" max="6" width="12.00390625" style="0" customWidth="1"/>
    <col min="7" max="7" width="13.375" style="0" customWidth="1"/>
    <col min="8" max="8" width="11.75390625" style="0" customWidth="1"/>
    <col min="9" max="9" width="12.00390625" style="0" customWidth="1"/>
    <col min="10" max="10" width="2.125" style="0" customWidth="1"/>
    <col min="11" max="11" width="8.125" style="0" customWidth="1"/>
    <col min="12" max="12" width="13.00390625" style="0" customWidth="1"/>
    <col min="13" max="13" width="12.125" style="0" customWidth="1"/>
    <col min="14" max="14" width="44.875" style="0" customWidth="1"/>
    <col min="15" max="15" width="24.00390625" style="0" customWidth="1"/>
    <col min="17" max="17" width="7.875" style="0" customWidth="1"/>
    <col min="18" max="18" width="8.125" style="0" customWidth="1"/>
    <col min="19" max="19" width="8.75390625" style="0" customWidth="1"/>
    <col min="20" max="21" width="8.875" style="0" customWidth="1"/>
  </cols>
  <sheetData>
    <row r="1" spans="4:8" ht="23.25">
      <c r="D1" s="1" t="s">
        <v>65</v>
      </c>
      <c r="H1" s="1"/>
    </row>
    <row r="2" ht="23.25">
      <c r="B2" s="1" t="s">
        <v>64</v>
      </c>
    </row>
    <row r="3" spans="1:2" ht="23.25">
      <c r="A3" s="1" t="s">
        <v>127</v>
      </c>
      <c r="B3" s="1"/>
    </row>
    <row r="4" s="7" customFormat="1" ht="23.25">
      <c r="D4" s="1" t="s">
        <v>396</v>
      </c>
    </row>
    <row r="5" s="7" customFormat="1" ht="12.75">
      <c r="D5" s="65" t="s">
        <v>150</v>
      </c>
    </row>
    <row r="6" s="65" customFormat="1" ht="12.75"/>
    <row r="7" s="65" customFormat="1" ht="12.75"/>
    <row r="8" s="7" customFormat="1" ht="18">
      <c r="A8" s="2" t="s">
        <v>0</v>
      </c>
    </row>
    <row r="9" s="65" customFormat="1" ht="12.75"/>
    <row r="10" s="65" customFormat="1" ht="12.75">
      <c r="A10" s="65" t="s">
        <v>397</v>
      </c>
    </row>
    <row r="11" s="65" customFormat="1" ht="12.75">
      <c r="A11" s="65" t="s">
        <v>398</v>
      </c>
    </row>
    <row r="12" s="65" customFormat="1" ht="12.75">
      <c r="A12" s="65" t="s">
        <v>399</v>
      </c>
    </row>
    <row r="13" s="65" customFormat="1" ht="12.75">
      <c r="A13" s="65" t="s">
        <v>400</v>
      </c>
    </row>
    <row r="14" s="65" customFormat="1" ht="12.75">
      <c r="A14" s="65" t="s">
        <v>401</v>
      </c>
    </row>
    <row r="15" s="65" customFormat="1" ht="12.75"/>
    <row r="16" s="65" customFormat="1" ht="12.75">
      <c r="A16" s="65" t="s">
        <v>402</v>
      </c>
    </row>
    <row r="17" s="65" customFormat="1" ht="12.75">
      <c r="A17" s="65" t="s">
        <v>403</v>
      </c>
    </row>
    <row r="18" s="65" customFormat="1" ht="12.75">
      <c r="A18" s="65" t="s">
        <v>404</v>
      </c>
    </row>
    <row r="19" s="65" customFormat="1" ht="12.75">
      <c r="A19" s="65" t="s">
        <v>405</v>
      </c>
    </row>
    <row r="20" s="65" customFormat="1" ht="12.75">
      <c r="A20" s="65" t="s">
        <v>406</v>
      </c>
    </row>
    <row r="21" s="65" customFormat="1" ht="12.75">
      <c r="A21" s="65" t="s">
        <v>407</v>
      </c>
    </row>
    <row r="22" s="65" customFormat="1" ht="12.75">
      <c r="A22" s="65" t="s">
        <v>408</v>
      </c>
    </row>
    <row r="23" s="65" customFormat="1" ht="12.75">
      <c r="A23" s="65" t="s">
        <v>409</v>
      </c>
    </row>
    <row r="24" s="65" customFormat="1" ht="12.75"/>
    <row r="25" spans="1:6" s="65" customFormat="1" ht="12.75">
      <c r="A25" s="65" t="s">
        <v>222</v>
      </c>
      <c r="F25" s="68">
        <v>90649</v>
      </c>
    </row>
    <row r="26" spans="1:6" s="65" customFormat="1" ht="12.75">
      <c r="A26" s="65" t="s">
        <v>223</v>
      </c>
      <c r="B26" s="7"/>
      <c r="C26" s="7"/>
      <c r="D26" s="7"/>
      <c r="E26" s="7"/>
      <c r="F26" s="42">
        <v>2050</v>
      </c>
    </row>
    <row r="27" spans="1:6" s="65" customFormat="1" ht="12.75">
      <c r="A27" s="65" t="s">
        <v>174</v>
      </c>
      <c r="B27" s="7"/>
      <c r="C27" s="7"/>
      <c r="D27" s="7"/>
      <c r="E27" s="7"/>
      <c r="F27" s="71">
        <v>36784</v>
      </c>
    </row>
    <row r="28" spans="1:6" s="65" customFormat="1" ht="12.75">
      <c r="A28" s="65" t="s">
        <v>176</v>
      </c>
      <c r="B28" s="7"/>
      <c r="C28" s="7"/>
      <c r="D28" s="7"/>
      <c r="E28" s="7"/>
      <c r="F28" s="71">
        <v>2988</v>
      </c>
    </row>
    <row r="29" spans="1:6" s="65" customFormat="1" ht="15">
      <c r="A29" s="37" t="s">
        <v>139</v>
      </c>
      <c r="B29" s="37"/>
      <c r="C29" s="37"/>
      <c r="D29" s="37"/>
      <c r="E29" s="37"/>
      <c r="F29" s="72">
        <f>SUM(F25:F28)</f>
        <v>132471</v>
      </c>
    </row>
    <row r="30" spans="1:6" s="65" customFormat="1" ht="12.75">
      <c r="A30" s="65" t="s">
        <v>175</v>
      </c>
      <c r="B30" s="7"/>
      <c r="C30" s="7"/>
      <c r="D30" s="7"/>
      <c r="E30" s="7"/>
      <c r="F30" s="63">
        <v>1720</v>
      </c>
    </row>
    <row r="31" spans="1:6" s="65" customFormat="1" ht="15.75">
      <c r="A31" s="37" t="s">
        <v>139</v>
      </c>
      <c r="B31" s="18"/>
      <c r="C31" s="18"/>
      <c r="D31" s="18"/>
      <c r="E31" s="18"/>
      <c r="F31" s="7"/>
    </row>
    <row r="32" spans="1:6" s="65" customFormat="1" ht="15.75">
      <c r="A32" s="37"/>
      <c r="B32" s="37" t="s">
        <v>186</v>
      </c>
      <c r="C32" s="18"/>
      <c r="D32" s="18"/>
      <c r="E32" s="18"/>
      <c r="F32" s="36">
        <f>SUM(F29:F30)</f>
        <v>134191</v>
      </c>
    </row>
    <row r="33" s="7" customFormat="1" ht="12.75"/>
    <row r="34" spans="1:16" s="7" customFormat="1" ht="12.75">
      <c r="A34" s="7" t="s">
        <v>140</v>
      </c>
      <c r="F34" s="42"/>
      <c r="M34" s="69"/>
      <c r="N34" s="81"/>
      <c r="O34" s="81"/>
      <c r="P34" s="81"/>
    </row>
    <row r="35" spans="1:16" s="7" customFormat="1" ht="12.75">
      <c r="A35" s="65" t="s">
        <v>376</v>
      </c>
      <c r="F35" s="42"/>
      <c r="M35" s="69"/>
      <c r="N35" s="81"/>
      <c r="O35" s="81"/>
      <c r="P35" s="81"/>
    </row>
    <row r="36" spans="1:16" s="7" customFormat="1" ht="12.75">
      <c r="A36" s="65" t="s">
        <v>514</v>
      </c>
      <c r="F36" s="42"/>
      <c r="M36" s="69"/>
      <c r="N36" s="81"/>
      <c r="O36" s="81"/>
      <c r="P36" s="81"/>
    </row>
    <row r="37" spans="1:16" s="7" customFormat="1" ht="12.75">
      <c r="A37" s="65" t="s">
        <v>240</v>
      </c>
      <c r="F37" s="42"/>
      <c r="M37" s="69"/>
      <c r="N37" s="81"/>
      <c r="O37" s="81"/>
      <c r="P37" s="81"/>
    </row>
    <row r="38" spans="1:16" s="7" customFormat="1" ht="12.75">
      <c r="A38" s="150" t="s">
        <v>562</v>
      </c>
      <c r="F38" s="42"/>
      <c r="M38" s="69"/>
      <c r="N38" s="81"/>
      <c r="O38" s="81"/>
      <c r="P38" s="81"/>
    </row>
    <row r="39" spans="1:16" s="7" customFormat="1" ht="12.75">
      <c r="A39" s="65" t="s">
        <v>257</v>
      </c>
      <c r="M39" s="69"/>
      <c r="N39" s="81"/>
      <c r="O39" s="81"/>
      <c r="P39" s="81"/>
    </row>
    <row r="40" spans="1:16" s="88" customFormat="1" ht="12.75">
      <c r="A40" s="87" t="s">
        <v>515</v>
      </c>
      <c r="M40" s="89"/>
      <c r="N40" s="90"/>
      <c r="O40" s="90"/>
      <c r="P40" s="90"/>
    </row>
    <row r="41" spans="1:16" s="88" customFormat="1" ht="12.75">
      <c r="A41" s="87" t="s">
        <v>516</v>
      </c>
      <c r="M41" s="89"/>
      <c r="N41" s="90"/>
      <c r="O41" s="90"/>
      <c r="P41" s="90"/>
    </row>
    <row r="42" spans="1:16" s="88" customFormat="1" ht="12.75">
      <c r="A42" s="87" t="s">
        <v>517</v>
      </c>
      <c r="M42" s="89"/>
      <c r="N42" s="90"/>
      <c r="O42" s="90"/>
      <c r="P42" s="90"/>
    </row>
    <row r="43" spans="1:16" s="88" customFormat="1" ht="12.75">
      <c r="A43" s="87" t="s">
        <v>518</v>
      </c>
      <c r="M43" s="89"/>
      <c r="N43" s="90"/>
      <c r="O43" s="90"/>
      <c r="P43" s="90"/>
    </row>
    <row r="44" spans="1:16" s="88" customFormat="1" ht="12.75">
      <c r="A44" s="87" t="s">
        <v>520</v>
      </c>
      <c r="M44" s="89"/>
      <c r="N44" s="90"/>
      <c r="O44" s="90"/>
      <c r="P44" s="90"/>
    </row>
    <row r="45" spans="1:16" s="88" customFormat="1" ht="12.75">
      <c r="A45" s="87" t="s">
        <v>519</v>
      </c>
      <c r="M45" s="89"/>
      <c r="N45" s="90"/>
      <c r="O45" s="90"/>
      <c r="P45" s="90"/>
    </row>
    <row r="46" spans="1:16" s="88" customFormat="1" ht="12.75">
      <c r="A46" s="87"/>
      <c r="M46" s="89"/>
      <c r="N46" s="90"/>
      <c r="O46" s="90"/>
      <c r="P46" s="90"/>
    </row>
    <row r="47" spans="1:16" s="7" customFormat="1" ht="12.75">
      <c r="A47" s="65" t="s">
        <v>533</v>
      </c>
      <c r="M47" s="69"/>
      <c r="N47" s="81"/>
      <c r="O47" s="81"/>
      <c r="P47" s="81"/>
    </row>
    <row r="48" spans="1:16" s="7" customFormat="1" ht="12.75">
      <c r="A48" s="65" t="s">
        <v>241</v>
      </c>
      <c r="M48" s="69"/>
      <c r="N48" s="81"/>
      <c r="O48" s="81"/>
      <c r="P48" s="81"/>
    </row>
    <row r="49" spans="1:16" s="7" customFormat="1" ht="12.75">
      <c r="A49" s="65" t="s">
        <v>242</v>
      </c>
      <c r="M49" s="69"/>
      <c r="N49" s="81"/>
      <c r="O49" s="81"/>
      <c r="P49" s="81"/>
    </row>
    <row r="50" spans="1:16" s="7" customFormat="1" ht="12.75">
      <c r="A50" s="65" t="s">
        <v>243</v>
      </c>
      <c r="M50" s="69"/>
      <c r="N50" s="81"/>
      <c r="O50" s="81"/>
      <c r="P50" s="81"/>
    </row>
    <row r="51" spans="13:16" s="7" customFormat="1" ht="12.75">
      <c r="M51" s="82"/>
      <c r="N51" s="81"/>
      <c r="O51" s="81"/>
      <c r="P51" s="81"/>
    </row>
    <row r="52" spans="1:16" s="7" customFormat="1" ht="12.75">
      <c r="A52" s="65" t="s">
        <v>534</v>
      </c>
      <c r="M52" s="82"/>
      <c r="N52" s="81"/>
      <c r="O52" s="81"/>
      <c r="P52" s="81"/>
    </row>
    <row r="53" spans="1:16" s="7" customFormat="1" ht="12.75">
      <c r="A53" s="65" t="s">
        <v>535</v>
      </c>
      <c r="M53" s="82"/>
      <c r="N53" s="81"/>
      <c r="O53" s="81"/>
      <c r="P53" s="81"/>
    </row>
    <row r="54" spans="1:16" s="7" customFormat="1" ht="12.75">
      <c r="A54" s="65"/>
      <c r="M54" s="82"/>
      <c r="N54" s="81"/>
      <c r="O54" s="81"/>
      <c r="P54" s="81"/>
    </row>
    <row r="55" spans="1:16" s="7" customFormat="1" ht="12.75">
      <c r="A55" s="65" t="s">
        <v>536</v>
      </c>
      <c r="M55" s="82"/>
      <c r="N55" s="81"/>
      <c r="O55" s="81"/>
      <c r="P55" s="81"/>
    </row>
    <row r="56" spans="1:16" s="7" customFormat="1" ht="12.75">
      <c r="A56" s="65" t="s">
        <v>224</v>
      </c>
      <c r="M56" s="82"/>
      <c r="N56" s="81"/>
      <c r="O56" s="81"/>
      <c r="P56" s="81"/>
    </row>
    <row r="57" spans="1:16" s="7" customFormat="1" ht="12.75">
      <c r="A57" s="65" t="s">
        <v>225</v>
      </c>
      <c r="M57" s="69"/>
      <c r="N57" s="81"/>
      <c r="O57" s="81"/>
      <c r="P57" s="81"/>
    </row>
    <row r="58" spans="1:16" s="7" customFormat="1" ht="12.75">
      <c r="A58" s="65" t="s">
        <v>226</v>
      </c>
      <c r="M58" s="69"/>
      <c r="N58" s="81"/>
      <c r="O58" s="81"/>
      <c r="P58" s="81"/>
    </row>
    <row r="59" spans="1:16" s="7" customFormat="1" ht="12.75">
      <c r="A59" s="7" t="s">
        <v>141</v>
      </c>
      <c r="M59" s="69"/>
      <c r="N59" s="81"/>
      <c r="O59" s="81"/>
      <c r="P59" s="81"/>
    </row>
    <row r="60" spans="1:16" s="7" customFormat="1" ht="12.75">
      <c r="A60" s="7" t="s">
        <v>148</v>
      </c>
      <c r="M60" s="69"/>
      <c r="N60" s="81"/>
      <c r="O60" s="69"/>
      <c r="P60" s="69"/>
    </row>
    <row r="61" spans="1:16" s="7" customFormat="1" ht="12.75">
      <c r="A61" s="65" t="s">
        <v>537</v>
      </c>
      <c r="M61" s="69"/>
      <c r="N61" s="81"/>
      <c r="O61" s="69"/>
      <c r="P61" s="69"/>
    </row>
    <row r="62" spans="13:16" s="7" customFormat="1" ht="12.75">
      <c r="M62" s="69"/>
      <c r="N62" s="81"/>
      <c r="O62" s="69"/>
      <c r="P62" s="69"/>
    </row>
    <row r="63" spans="1:16" s="7" customFormat="1" ht="12.75">
      <c r="A63" s="7" t="s">
        <v>142</v>
      </c>
      <c r="M63" s="69"/>
      <c r="N63" s="81"/>
      <c r="O63" s="69"/>
      <c r="P63" s="69"/>
    </row>
    <row r="64" spans="13:16" s="7" customFormat="1" ht="12.75">
      <c r="M64" s="69"/>
      <c r="N64" s="81"/>
      <c r="O64" s="69"/>
      <c r="P64" s="69"/>
    </row>
    <row r="65" spans="13:16" s="7" customFormat="1" ht="12.75">
      <c r="M65" s="69"/>
      <c r="N65" s="81"/>
      <c r="O65" s="69"/>
      <c r="P65" s="69"/>
    </row>
    <row r="66" spans="13:16" s="7" customFormat="1" ht="12.75">
      <c r="M66" s="69"/>
      <c r="N66" s="81"/>
      <c r="O66" s="69"/>
      <c r="P66" s="69"/>
    </row>
    <row r="67" spans="1:16" ht="18">
      <c r="A67" s="2" t="s">
        <v>1</v>
      </c>
      <c r="J67" s="21"/>
      <c r="M67" s="69"/>
      <c r="N67" s="9"/>
      <c r="O67" s="9"/>
      <c r="P67" s="9"/>
    </row>
    <row r="68" spans="10:16" s="7" customFormat="1" ht="12.75">
      <c r="J68" s="42"/>
      <c r="M68" s="69"/>
      <c r="N68" s="81"/>
      <c r="O68" s="81"/>
      <c r="P68" s="81"/>
    </row>
    <row r="69" spans="13:16" ht="12.75">
      <c r="M69" s="69"/>
      <c r="N69" s="9"/>
      <c r="O69" s="9"/>
      <c r="P69" s="9"/>
    </row>
    <row r="70" spans="1:16" ht="18">
      <c r="A70" s="2" t="s">
        <v>2</v>
      </c>
      <c r="H70" s="20"/>
      <c r="I70" s="22"/>
      <c r="J70" s="21"/>
      <c r="M70" s="69"/>
      <c r="N70" s="9"/>
      <c r="O70" s="9"/>
      <c r="P70" s="9"/>
    </row>
    <row r="71" spans="1:16" ht="12.75">
      <c r="A71" s="7"/>
      <c r="B71" s="7"/>
      <c r="C71" s="7"/>
      <c r="D71" s="7"/>
      <c r="E71" s="7"/>
      <c r="F71" s="7"/>
      <c r="G71" s="7"/>
      <c r="H71" s="8"/>
      <c r="I71" s="7"/>
      <c r="M71" s="69"/>
      <c r="N71" s="9"/>
      <c r="O71" s="9"/>
      <c r="P71" s="9"/>
    </row>
    <row r="72" spans="1:16" ht="15.75">
      <c r="A72" s="18" t="s">
        <v>3</v>
      </c>
      <c r="B72" s="37"/>
      <c r="C72" s="37"/>
      <c r="D72" s="37"/>
      <c r="E72" s="37"/>
      <c r="F72" s="37"/>
      <c r="G72" s="38"/>
      <c r="H72" s="162"/>
      <c r="I72" s="36">
        <f>SUM(H74:H86)</f>
        <v>6716</v>
      </c>
      <c r="M72" s="69"/>
      <c r="N72" s="9"/>
      <c r="O72" s="9"/>
      <c r="P72" s="9"/>
    </row>
    <row r="73" spans="1:16" ht="12.75">
      <c r="A73" s="3"/>
      <c r="G73" s="4"/>
      <c r="H73" s="6"/>
      <c r="M73" s="69"/>
      <c r="N73" s="9"/>
      <c r="O73" s="9"/>
      <c r="P73" s="9"/>
    </row>
    <row r="74" spans="1:16" ht="12.75">
      <c r="A74" s="3"/>
      <c r="B74" t="s">
        <v>4</v>
      </c>
      <c r="H74" s="17">
        <f>SUM(G75:G79)</f>
        <v>3038</v>
      </c>
      <c r="I74" s="85"/>
      <c r="M74" s="9"/>
      <c r="N74" s="9"/>
      <c r="O74" s="9"/>
      <c r="P74" s="9"/>
    </row>
    <row r="75" spans="1:16" ht="12.75">
      <c r="A75" s="3"/>
      <c r="C75" t="s">
        <v>47</v>
      </c>
      <c r="G75" s="16">
        <f>SUM(F76:F77)</f>
        <v>1400</v>
      </c>
      <c r="H75" s="16"/>
      <c r="M75" s="9"/>
      <c r="N75" s="9"/>
      <c r="O75" s="9"/>
      <c r="P75" s="9"/>
    </row>
    <row r="76" spans="1:16" ht="12.75">
      <c r="A76" s="3"/>
      <c r="D76" t="s">
        <v>378</v>
      </c>
      <c r="F76" s="122">
        <v>900</v>
      </c>
      <c r="I76" s="105"/>
      <c r="M76" s="9"/>
      <c r="N76" s="9"/>
      <c r="O76" s="9"/>
      <c r="P76" s="9"/>
    </row>
    <row r="77" spans="1:16" ht="12.75">
      <c r="A77" s="3"/>
      <c r="D77" t="s">
        <v>411</v>
      </c>
      <c r="F77" s="85">
        <v>500</v>
      </c>
      <c r="G77" s="16"/>
      <c r="H77" s="16"/>
      <c r="M77" s="9"/>
      <c r="N77" s="9"/>
      <c r="O77" s="9"/>
      <c r="P77" s="9"/>
    </row>
    <row r="78" spans="1:8" ht="12.75">
      <c r="A78" s="3"/>
      <c r="C78" t="s">
        <v>81</v>
      </c>
      <c r="G78" s="17">
        <v>50</v>
      </c>
      <c r="H78" s="16"/>
    </row>
    <row r="79" spans="1:8" ht="12.75">
      <c r="A79" s="3"/>
      <c r="C79" t="s">
        <v>377</v>
      </c>
      <c r="G79" s="122">
        <v>1588</v>
      </c>
      <c r="H79" s="16"/>
    </row>
    <row r="80" spans="1:8" ht="12.75">
      <c r="A80" s="3"/>
      <c r="B80" t="s">
        <v>6</v>
      </c>
      <c r="G80" s="17"/>
      <c r="H80" s="17">
        <v>1660</v>
      </c>
    </row>
    <row r="81" spans="1:8" ht="12.75">
      <c r="A81" s="3"/>
      <c r="C81" t="s">
        <v>47</v>
      </c>
      <c r="G81" s="17">
        <v>1660</v>
      </c>
      <c r="H81" s="16"/>
    </row>
    <row r="82" spans="1:9" ht="12.75">
      <c r="A82" s="3"/>
      <c r="B82" s="85" t="s">
        <v>28</v>
      </c>
      <c r="C82" s="85"/>
      <c r="D82" s="85"/>
      <c r="E82" s="85"/>
      <c r="F82" s="85"/>
      <c r="G82" s="85"/>
      <c r="H82" s="16">
        <f>SUM(G83:G84)</f>
        <v>407</v>
      </c>
      <c r="I82" s="87"/>
    </row>
    <row r="83" spans="1:9" ht="12.75">
      <c r="A83" s="3"/>
      <c r="B83" s="85"/>
      <c r="C83" s="85" t="s">
        <v>378</v>
      </c>
      <c r="D83" s="85"/>
      <c r="E83" s="85"/>
      <c r="F83" s="85"/>
      <c r="G83" s="122">
        <v>400</v>
      </c>
      <c r="H83" s="87"/>
      <c r="I83" s="87"/>
    </row>
    <row r="84" spans="1:9" ht="12.75">
      <c r="A84" s="3"/>
      <c r="B84" s="85"/>
      <c r="C84" s="85" t="s">
        <v>377</v>
      </c>
      <c r="D84" s="85"/>
      <c r="E84" s="85"/>
      <c r="F84" s="85"/>
      <c r="G84" s="122">
        <v>7</v>
      </c>
      <c r="H84" s="87"/>
      <c r="I84" s="87"/>
    </row>
    <row r="85" spans="1:9" ht="12.75">
      <c r="A85" s="3"/>
      <c r="B85" t="s">
        <v>5</v>
      </c>
      <c r="H85" s="85">
        <v>100</v>
      </c>
      <c r="I85" s="85"/>
    </row>
    <row r="86" spans="1:8" ht="12.75">
      <c r="A86" s="3"/>
      <c r="B86" t="s">
        <v>7</v>
      </c>
      <c r="H86" s="16">
        <f>SUM(G89:G103)</f>
        <v>1511</v>
      </c>
    </row>
    <row r="87" spans="7:8" ht="12.75">
      <c r="G87" s="4"/>
      <c r="H87" s="16"/>
    </row>
    <row r="88" spans="1:8" ht="12.75">
      <c r="A88" t="s">
        <v>26</v>
      </c>
      <c r="G88" s="4"/>
      <c r="H88" s="16"/>
    </row>
    <row r="89" spans="2:8" ht="12.75">
      <c r="B89" s="5" t="s">
        <v>47</v>
      </c>
      <c r="G89" s="4">
        <v>61</v>
      </c>
      <c r="H89" s="4"/>
    </row>
    <row r="90" spans="2:8" ht="12.75">
      <c r="B90" t="s">
        <v>410</v>
      </c>
      <c r="G90" s="4"/>
      <c r="H90" s="4"/>
    </row>
    <row r="91" spans="2:8" ht="12.75">
      <c r="B91" s="107" t="s">
        <v>48</v>
      </c>
      <c r="C91" s="85"/>
      <c r="D91" s="85"/>
      <c r="E91" s="85"/>
      <c r="F91" s="85"/>
      <c r="G91" s="105">
        <v>511</v>
      </c>
      <c r="H91" s="48"/>
    </row>
    <row r="92" spans="2:8" ht="12.75">
      <c r="B92" s="85" t="s">
        <v>199</v>
      </c>
      <c r="C92" s="85"/>
      <c r="D92" s="85"/>
      <c r="E92" s="85"/>
      <c r="F92" s="85"/>
      <c r="G92" s="104"/>
      <c r="H92" s="4"/>
    </row>
    <row r="93" spans="2:8" ht="12.75">
      <c r="B93" s="107" t="s">
        <v>49</v>
      </c>
      <c r="C93" s="85"/>
      <c r="D93" s="85"/>
      <c r="E93" s="85"/>
      <c r="F93" s="85"/>
      <c r="G93" s="104">
        <v>610</v>
      </c>
      <c r="H93" s="104"/>
    </row>
    <row r="94" spans="2:8" ht="12.75">
      <c r="B94" t="s">
        <v>69</v>
      </c>
      <c r="G94" s="4"/>
      <c r="H94" s="4"/>
    </row>
    <row r="95" spans="2:8" ht="12.75">
      <c r="B95" s="7" t="s">
        <v>110</v>
      </c>
      <c r="G95" s="4"/>
      <c r="H95" s="4"/>
    </row>
    <row r="96" spans="2:8" ht="12.75">
      <c r="B96" s="70" t="s">
        <v>200</v>
      </c>
      <c r="G96" s="4">
        <v>100</v>
      </c>
      <c r="H96" s="4"/>
    </row>
    <row r="97" spans="2:8" ht="12.75">
      <c r="B97" s="65" t="s">
        <v>156</v>
      </c>
      <c r="G97" s="4"/>
      <c r="H97" s="4"/>
    </row>
    <row r="98" spans="2:8" ht="12.75">
      <c r="B98" s="5" t="s">
        <v>201</v>
      </c>
      <c r="G98" s="104">
        <v>80</v>
      </c>
      <c r="H98" s="104"/>
    </row>
    <row r="99" spans="2:8" ht="12.75">
      <c r="B99" s="7" t="s">
        <v>136</v>
      </c>
      <c r="G99" s="4"/>
      <c r="H99" s="4"/>
    </row>
    <row r="100" spans="2:8" ht="12.75">
      <c r="B100" s="5" t="s">
        <v>173</v>
      </c>
      <c r="G100" s="4"/>
      <c r="H100" s="4"/>
    </row>
    <row r="101" spans="2:8" ht="12.75">
      <c r="B101" s="65" t="s">
        <v>425</v>
      </c>
      <c r="G101" s="4">
        <v>10</v>
      </c>
      <c r="H101" s="4"/>
    </row>
    <row r="102" spans="2:9" ht="12.75">
      <c r="B102" s="5" t="s">
        <v>377</v>
      </c>
      <c r="G102" s="104">
        <v>139</v>
      </c>
      <c r="H102" s="4"/>
      <c r="I102" s="85"/>
    </row>
    <row r="103" spans="2:9" ht="12.75">
      <c r="B103" s="5"/>
      <c r="G103" s="104"/>
      <c r="H103" s="4"/>
      <c r="I103" s="85"/>
    </row>
    <row r="104" spans="1:8" ht="12.75">
      <c r="A104" t="s">
        <v>259</v>
      </c>
      <c r="G104" s="4"/>
      <c r="H104" s="4"/>
    </row>
    <row r="105" spans="1:8" ht="12.75">
      <c r="A105" t="s">
        <v>258</v>
      </c>
      <c r="G105" s="4"/>
      <c r="H105" s="4"/>
    </row>
    <row r="106" spans="7:8" ht="12.75">
      <c r="G106" s="4"/>
      <c r="H106" s="4"/>
    </row>
    <row r="107" spans="7:8" ht="12.75">
      <c r="G107" s="4"/>
      <c r="H107" s="4"/>
    </row>
    <row r="108" spans="7:8" ht="12.75">
      <c r="G108" s="4"/>
      <c r="H108" s="4"/>
    </row>
    <row r="109" spans="1:9" ht="15.75">
      <c r="A109" s="18" t="s">
        <v>8</v>
      </c>
      <c r="B109" s="37"/>
      <c r="C109" s="37"/>
      <c r="D109" s="37"/>
      <c r="E109" s="37"/>
      <c r="F109" s="37"/>
      <c r="G109" s="38"/>
      <c r="H109" s="39"/>
      <c r="I109" s="36">
        <v>0</v>
      </c>
    </row>
    <row r="110" spans="7:8" ht="12.75">
      <c r="G110" s="4"/>
      <c r="H110" s="4"/>
    </row>
    <row r="111" spans="1:8" ht="12.75">
      <c r="A111" t="s">
        <v>137</v>
      </c>
      <c r="G111" s="4"/>
      <c r="H111" s="4"/>
    </row>
    <row r="112" spans="7:8" s="65" customFormat="1" ht="12.75">
      <c r="G112" s="66"/>
      <c r="H112" s="66"/>
    </row>
    <row r="113" spans="4:8" s="65" customFormat="1" ht="12.75">
      <c r="D113" s="182" t="s">
        <v>180</v>
      </c>
      <c r="E113" s="183" t="s">
        <v>177</v>
      </c>
      <c r="F113" s="184"/>
      <c r="G113" s="185" t="s">
        <v>2</v>
      </c>
      <c r="H113" s="186" t="s">
        <v>138</v>
      </c>
    </row>
    <row r="114" spans="4:8" s="65" customFormat="1" ht="13.5" thickBot="1">
      <c r="D114" s="61" t="s">
        <v>122</v>
      </c>
      <c r="E114" s="61" t="s">
        <v>178</v>
      </c>
      <c r="F114" s="62" t="s">
        <v>179</v>
      </c>
      <c r="G114" s="79" t="s">
        <v>123</v>
      </c>
      <c r="H114" s="74" t="s">
        <v>183</v>
      </c>
    </row>
    <row r="115" spans="1:21" s="65" customFormat="1" ht="12.75">
      <c r="A115" s="187" t="s">
        <v>9</v>
      </c>
      <c r="B115" s="188"/>
      <c r="C115" s="189"/>
      <c r="D115" s="190">
        <f>G115+H115</f>
        <v>2400</v>
      </c>
      <c r="E115" s="191">
        <v>0</v>
      </c>
      <c r="F115" s="192">
        <v>2292</v>
      </c>
      <c r="G115" s="193">
        <f>SUM(E115:F115)</f>
        <v>2292</v>
      </c>
      <c r="H115" s="194">
        <v>108</v>
      </c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</row>
    <row r="116" spans="1:21" ht="12.75">
      <c r="A116" s="94" t="s">
        <v>10</v>
      </c>
      <c r="B116" s="9"/>
      <c r="C116" s="95"/>
      <c r="D116" s="54">
        <f>G116+H116</f>
        <v>2200</v>
      </c>
      <c r="E116" s="92">
        <v>0</v>
      </c>
      <c r="F116" s="165">
        <v>1985</v>
      </c>
      <c r="G116" s="80">
        <f>SUM(E116:F116)</f>
        <v>1985</v>
      </c>
      <c r="H116" s="55">
        <v>215</v>
      </c>
      <c r="K116" s="9"/>
      <c r="L116" s="9"/>
      <c r="M116" s="9"/>
      <c r="N116" s="9"/>
      <c r="O116" s="9"/>
      <c r="P116" s="151"/>
      <c r="Q116" s="9"/>
      <c r="R116" s="9"/>
      <c r="S116" s="9"/>
      <c r="T116" s="9"/>
      <c r="U116" s="151"/>
    </row>
    <row r="117" spans="1:21" ht="12.75">
      <c r="A117" s="94" t="s">
        <v>11</v>
      </c>
      <c r="B117" s="9"/>
      <c r="C117" s="95"/>
      <c r="D117" s="123">
        <f>G117+H117</f>
        <v>450</v>
      </c>
      <c r="E117" s="92">
        <v>0</v>
      </c>
      <c r="F117" s="165">
        <v>450</v>
      </c>
      <c r="G117" s="124">
        <f>SUM(E117:F117)</f>
        <v>450</v>
      </c>
      <c r="H117" s="55">
        <v>0</v>
      </c>
      <c r="K117" s="9"/>
      <c r="L117" s="168"/>
      <c r="M117" s="127"/>
      <c r="N117" s="127"/>
      <c r="O117" s="127"/>
      <c r="P117" s="151"/>
      <c r="Q117" s="127"/>
      <c r="R117" s="127"/>
      <c r="S117" s="127"/>
      <c r="T117" s="127"/>
      <c r="U117" s="151"/>
    </row>
    <row r="118" spans="1:21" ht="13.5" thickBot="1">
      <c r="A118" s="98" t="s">
        <v>123</v>
      </c>
      <c r="B118" s="96"/>
      <c r="C118" s="97"/>
      <c r="D118" s="93">
        <f>SUM(D115:D117)</f>
        <v>5050</v>
      </c>
      <c r="E118" s="102">
        <f>SUM(E115:E117)</f>
        <v>0</v>
      </c>
      <c r="F118" s="91">
        <f>SUM(F115:F117)</f>
        <v>4727</v>
      </c>
      <c r="G118" s="57">
        <f>SUM(G115:G117)</f>
        <v>4727</v>
      </c>
      <c r="H118" s="58">
        <f>SUM(H115:H117)</f>
        <v>323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2.75">
      <c r="A119" s="9"/>
      <c r="B119" s="9"/>
      <c r="C119" s="9"/>
      <c r="D119" s="54"/>
      <c r="E119" s="54"/>
      <c r="F119" s="54"/>
      <c r="G119" s="54"/>
      <c r="H119" s="59"/>
      <c r="K119" s="9"/>
      <c r="L119" s="59"/>
      <c r="M119" s="59"/>
      <c r="N119" s="59"/>
      <c r="O119" s="59"/>
      <c r="P119" s="59"/>
      <c r="Q119" s="59"/>
      <c r="R119" s="59"/>
      <c r="S119" s="59"/>
      <c r="T119" s="59"/>
      <c r="U119" s="59"/>
    </row>
    <row r="120" spans="1:21" ht="12.75">
      <c r="A120" s="75" t="s">
        <v>317</v>
      </c>
      <c r="B120" s="9"/>
      <c r="C120" s="9"/>
      <c r="D120" s="54"/>
      <c r="E120" s="54"/>
      <c r="F120" s="54"/>
      <c r="G120" s="54"/>
      <c r="H120" s="59"/>
      <c r="K120" s="9"/>
      <c r="L120" s="59"/>
      <c r="M120" s="59"/>
      <c r="N120" s="59"/>
      <c r="O120" s="59"/>
      <c r="P120" s="59"/>
      <c r="Q120" s="59"/>
      <c r="R120" s="59"/>
      <c r="S120" s="59"/>
      <c r="T120" s="59"/>
      <c r="U120" s="59"/>
    </row>
    <row r="121" spans="1:21" ht="12.75">
      <c r="A121" t="s">
        <v>541</v>
      </c>
      <c r="B121" s="9"/>
      <c r="C121" s="9"/>
      <c r="D121" s="9"/>
      <c r="E121" s="9"/>
      <c r="F121" s="54"/>
      <c r="G121" s="56"/>
      <c r="H121" s="54"/>
      <c r="I121" s="59"/>
      <c r="K121" s="9"/>
      <c r="L121" s="59"/>
      <c r="M121" s="59"/>
      <c r="N121" s="59"/>
      <c r="O121" s="59"/>
      <c r="P121" s="59"/>
      <c r="Q121" s="59"/>
      <c r="R121" s="59"/>
      <c r="S121" s="59"/>
      <c r="T121" s="59"/>
      <c r="U121" s="59"/>
    </row>
    <row r="122" spans="1:21" ht="12.75">
      <c r="A122" t="s">
        <v>540</v>
      </c>
      <c r="B122" s="9"/>
      <c r="C122" s="9"/>
      <c r="D122" s="9"/>
      <c r="E122" s="9"/>
      <c r="F122" s="54"/>
      <c r="G122" s="56"/>
      <c r="H122" s="54"/>
      <c r="I122" s="59"/>
      <c r="K122" s="9"/>
      <c r="L122" s="59"/>
      <c r="M122" s="59"/>
      <c r="N122" s="59"/>
      <c r="O122" s="59"/>
      <c r="P122" s="59"/>
      <c r="Q122" s="59"/>
      <c r="R122" s="59"/>
      <c r="S122" s="59"/>
      <c r="T122" s="59"/>
      <c r="U122" s="59"/>
    </row>
    <row r="123" spans="2:21" ht="12.75">
      <c r="B123" s="9"/>
      <c r="C123" s="9"/>
      <c r="D123" s="9"/>
      <c r="E123" s="9"/>
      <c r="F123" s="54"/>
      <c r="G123" s="56"/>
      <c r="H123" s="54"/>
      <c r="I123" s="59"/>
      <c r="K123" s="9"/>
      <c r="L123" s="59"/>
      <c r="M123" s="59"/>
      <c r="N123" s="59"/>
      <c r="O123" s="59"/>
      <c r="P123" s="59"/>
      <c r="Q123" s="59"/>
      <c r="R123" s="59"/>
      <c r="S123" s="59"/>
      <c r="T123" s="59"/>
      <c r="U123" s="59"/>
    </row>
    <row r="124" spans="6:21" ht="12.75">
      <c r="F124" s="4"/>
      <c r="G124" s="4"/>
      <c r="H124" s="16"/>
      <c r="K124" s="9"/>
      <c r="L124" s="59"/>
      <c r="M124" s="59"/>
      <c r="N124" s="59"/>
      <c r="O124" s="59"/>
      <c r="P124" s="59"/>
      <c r="Q124" s="59"/>
      <c r="R124" s="59"/>
      <c r="S124" s="59"/>
      <c r="T124" s="59"/>
      <c r="U124" s="59"/>
    </row>
    <row r="125" spans="1:21" ht="15.75">
      <c r="A125" s="18" t="s">
        <v>102</v>
      </c>
      <c r="B125" s="37"/>
      <c r="C125" s="37"/>
      <c r="D125" s="37"/>
      <c r="E125" s="37"/>
      <c r="F125" s="38"/>
      <c r="G125" s="38"/>
      <c r="H125" s="162"/>
      <c r="I125" s="36">
        <f>H127+H132</f>
        <v>2175</v>
      </c>
      <c r="J125" s="50"/>
      <c r="K125" s="9"/>
      <c r="L125" s="59"/>
      <c r="M125" s="59"/>
      <c r="N125" s="59"/>
      <c r="O125" s="59"/>
      <c r="P125" s="59"/>
      <c r="Q125" s="59"/>
      <c r="R125" s="59"/>
      <c r="S125" s="59"/>
      <c r="T125" s="59"/>
      <c r="U125" s="59"/>
    </row>
    <row r="126" spans="6:21" ht="12.75">
      <c r="F126" s="4"/>
      <c r="G126" s="4"/>
      <c r="H126" s="4"/>
      <c r="K126" s="9"/>
      <c r="L126" s="59"/>
      <c r="M126" s="59"/>
      <c r="N126" s="59"/>
      <c r="O126" s="59"/>
      <c r="P126" s="144"/>
      <c r="Q126" s="59"/>
      <c r="R126" s="59"/>
      <c r="S126" s="59"/>
      <c r="T126" s="59"/>
      <c r="U126" s="144"/>
    </row>
    <row r="127" spans="1:8" ht="12.75">
      <c r="A127" s="12" t="s">
        <v>151</v>
      </c>
      <c r="B127" s="12"/>
      <c r="C127" s="12"/>
      <c r="D127" s="12"/>
      <c r="E127" s="10"/>
      <c r="F127" s="11"/>
      <c r="H127" s="11">
        <f>G128+G129+G130</f>
        <v>55</v>
      </c>
    </row>
    <row r="128" spans="1:14" ht="12.75">
      <c r="A128" s="12"/>
      <c r="B128" s="10" t="s">
        <v>414</v>
      </c>
      <c r="C128" s="12"/>
      <c r="D128" s="12"/>
      <c r="E128" s="10"/>
      <c r="F128" s="11"/>
      <c r="G128">
        <v>40</v>
      </c>
      <c r="H128" s="11"/>
      <c r="L128" s="177"/>
      <c r="M128" s="177"/>
      <c r="N128" s="177"/>
    </row>
    <row r="129" spans="1:8" ht="12.75">
      <c r="A129" s="12"/>
      <c r="B129" s="10" t="s">
        <v>345</v>
      </c>
      <c r="C129" s="12"/>
      <c r="D129" s="12"/>
      <c r="E129" s="10"/>
      <c r="F129" s="11"/>
      <c r="G129">
        <v>10</v>
      </c>
      <c r="H129" s="11"/>
    </row>
    <row r="130" spans="1:8" ht="12.75">
      <c r="A130" s="12"/>
      <c r="B130" s="10" t="s">
        <v>426</v>
      </c>
      <c r="C130" s="12"/>
      <c r="D130" s="12"/>
      <c r="E130" s="10"/>
      <c r="F130" s="11"/>
      <c r="G130">
        <v>5</v>
      </c>
      <c r="H130" s="11"/>
    </row>
    <row r="131" spans="6:8" ht="12.75">
      <c r="F131" s="4"/>
      <c r="H131" s="4"/>
    </row>
    <row r="132" spans="1:16" ht="12.75">
      <c r="A132" s="12" t="s">
        <v>108</v>
      </c>
      <c r="B132" s="12"/>
      <c r="C132" s="12"/>
      <c r="D132" s="12"/>
      <c r="F132" s="4"/>
      <c r="H132" s="27">
        <f>SUM(G133:G153)</f>
        <v>2120</v>
      </c>
      <c r="I132" s="29"/>
      <c r="M132" s="9"/>
      <c r="O132" s="9"/>
      <c r="P132" s="9"/>
    </row>
    <row r="133" spans="1:16" ht="12.75">
      <c r="A133" s="12"/>
      <c r="B133" s="10"/>
      <c r="C133" s="12"/>
      <c r="D133" s="12"/>
      <c r="F133" s="4"/>
      <c r="H133" s="16"/>
      <c r="I133" s="29"/>
      <c r="M133" s="9"/>
      <c r="O133" s="9"/>
      <c r="P133" s="9"/>
    </row>
    <row r="134" spans="1:16" ht="12.75">
      <c r="A134" s="12"/>
      <c r="B134" s="10" t="s">
        <v>420</v>
      </c>
      <c r="C134" s="12"/>
      <c r="D134" s="12"/>
      <c r="F134" s="4"/>
      <c r="G134">
        <v>400</v>
      </c>
      <c r="H134" s="16"/>
      <c r="I134" s="29"/>
      <c r="M134" s="9"/>
      <c r="O134" s="9"/>
      <c r="P134" s="9"/>
    </row>
    <row r="135" spans="1:16" ht="12.75">
      <c r="A135" s="12"/>
      <c r="B135" s="77" t="s">
        <v>337</v>
      </c>
      <c r="C135" s="156"/>
      <c r="D135" s="156"/>
      <c r="E135" s="9"/>
      <c r="F135" s="4"/>
      <c r="G135" s="157">
        <v>30</v>
      </c>
      <c r="H135" s="16"/>
      <c r="I135" s="29"/>
      <c r="L135" s="9"/>
      <c r="M135" s="75"/>
      <c r="O135" s="9"/>
      <c r="P135" s="9"/>
    </row>
    <row r="136" spans="1:16" ht="12.75">
      <c r="A136" s="12"/>
      <c r="B136" s="77" t="s">
        <v>338</v>
      </c>
      <c r="C136" s="156"/>
      <c r="D136" s="156"/>
      <c r="E136" s="9"/>
      <c r="F136" s="4"/>
      <c r="G136" s="157">
        <v>500</v>
      </c>
      <c r="H136" s="16"/>
      <c r="I136" s="29"/>
      <c r="L136" s="75"/>
      <c r="M136" s="75"/>
      <c r="O136" s="9"/>
      <c r="P136" s="9"/>
    </row>
    <row r="137" spans="1:16" ht="12.75">
      <c r="A137" s="12"/>
      <c r="B137" s="77" t="s">
        <v>339</v>
      </c>
      <c r="C137" s="156"/>
      <c r="D137" s="156"/>
      <c r="E137" s="9"/>
      <c r="F137" s="4"/>
      <c r="G137" s="157">
        <v>25</v>
      </c>
      <c r="H137" s="16"/>
      <c r="I137" s="29"/>
      <c r="L137" s="75"/>
      <c r="M137" s="75"/>
      <c r="O137" s="9"/>
      <c r="P137" s="9"/>
    </row>
    <row r="138" spans="1:16" ht="12.75">
      <c r="A138" s="12"/>
      <c r="B138" s="77" t="s">
        <v>412</v>
      </c>
      <c r="C138" s="156"/>
      <c r="D138" s="156"/>
      <c r="E138" s="9"/>
      <c r="F138" s="4"/>
      <c r="G138" s="158">
        <v>70</v>
      </c>
      <c r="H138" s="105"/>
      <c r="I138" s="29"/>
      <c r="L138" s="75"/>
      <c r="M138" s="75"/>
      <c r="O138" s="9"/>
      <c r="P138" s="9"/>
    </row>
    <row r="139" spans="1:16" ht="12.75">
      <c r="A139" s="12"/>
      <c r="B139" s="77" t="s">
        <v>413</v>
      </c>
      <c r="C139" s="156"/>
      <c r="D139" s="156"/>
      <c r="E139" s="9"/>
      <c r="F139" s="4"/>
      <c r="G139" s="158">
        <v>100</v>
      </c>
      <c r="H139" s="105"/>
      <c r="I139" s="29"/>
      <c r="L139" s="75"/>
      <c r="M139" s="75"/>
      <c r="O139" s="9"/>
      <c r="P139" s="9"/>
    </row>
    <row r="140" spans="1:16" ht="12.75">
      <c r="A140" s="12"/>
      <c r="B140" s="78" t="s">
        <v>340</v>
      </c>
      <c r="C140" s="156"/>
      <c r="D140" s="156"/>
      <c r="E140" s="9"/>
      <c r="F140" s="4"/>
      <c r="G140" s="158">
        <v>60</v>
      </c>
      <c r="H140" s="105"/>
      <c r="I140" s="29"/>
      <c r="L140" s="75"/>
      <c r="M140" s="75"/>
      <c r="O140" s="9"/>
      <c r="P140" s="9"/>
    </row>
    <row r="141" spans="1:16" ht="12.75">
      <c r="A141" s="12"/>
      <c r="B141" s="77" t="s">
        <v>341</v>
      </c>
      <c r="C141" s="156"/>
      <c r="D141" s="156"/>
      <c r="E141" s="9"/>
      <c r="F141" s="4"/>
      <c r="G141" s="158">
        <v>70</v>
      </c>
      <c r="H141" s="105"/>
      <c r="I141" s="29"/>
      <c r="L141" s="75"/>
      <c r="M141" s="75"/>
      <c r="O141" s="9"/>
      <c r="P141" s="9"/>
    </row>
    <row r="142" spans="1:16" ht="12.75">
      <c r="A142" s="12"/>
      <c r="B142" s="78" t="s">
        <v>342</v>
      </c>
      <c r="C142" s="156"/>
      <c r="D142" s="156"/>
      <c r="E142" s="9"/>
      <c r="F142" s="4"/>
      <c r="G142" s="158">
        <v>300</v>
      </c>
      <c r="H142" s="105"/>
      <c r="I142" s="29"/>
      <c r="L142" s="75"/>
      <c r="M142" s="75"/>
      <c r="O142" s="9"/>
      <c r="P142" s="9"/>
    </row>
    <row r="143" spans="1:16" ht="12.75">
      <c r="A143" s="12"/>
      <c r="B143" s="77" t="s">
        <v>343</v>
      </c>
      <c r="C143" s="156"/>
      <c r="D143" s="156"/>
      <c r="E143" s="9"/>
      <c r="F143" s="4"/>
      <c r="G143" s="158">
        <v>120</v>
      </c>
      <c r="H143" s="105"/>
      <c r="I143" s="29"/>
      <c r="L143" s="9"/>
      <c r="M143" s="9"/>
      <c r="N143" s="9"/>
      <c r="O143" s="9"/>
      <c r="P143" s="9"/>
    </row>
    <row r="144" spans="1:16" ht="12.75">
      <c r="A144" s="12"/>
      <c r="B144" s="78" t="s">
        <v>344</v>
      </c>
      <c r="C144" s="156"/>
      <c r="D144" s="156"/>
      <c r="E144" s="9"/>
      <c r="F144" s="4"/>
      <c r="G144" s="158">
        <v>50</v>
      </c>
      <c r="H144" s="105"/>
      <c r="I144" s="29"/>
      <c r="L144" s="59"/>
      <c r="M144" s="59"/>
      <c r="N144" s="165"/>
      <c r="O144" s="9"/>
      <c r="P144" s="9"/>
    </row>
    <row r="145" spans="1:16" ht="12.75">
      <c r="A145" s="12"/>
      <c r="B145" s="77" t="s">
        <v>415</v>
      </c>
      <c r="C145" s="156"/>
      <c r="D145" s="156"/>
      <c r="E145" s="9"/>
      <c r="F145" s="4"/>
      <c r="G145" s="158">
        <v>40</v>
      </c>
      <c r="H145" s="105"/>
      <c r="I145" s="29"/>
      <c r="L145" s="9"/>
      <c r="M145" s="9"/>
      <c r="N145" s="9"/>
      <c r="O145" s="9"/>
      <c r="P145" s="9"/>
    </row>
    <row r="146" spans="1:16" ht="12.75">
      <c r="A146" s="12"/>
      <c r="B146" s="77" t="s">
        <v>416</v>
      </c>
      <c r="C146" s="156"/>
      <c r="D146" s="156"/>
      <c r="E146" s="9"/>
      <c r="F146" s="4"/>
      <c r="G146" s="158">
        <v>0</v>
      </c>
      <c r="H146" s="105"/>
      <c r="I146" s="29"/>
      <c r="L146" s="9"/>
      <c r="M146" s="9"/>
      <c r="N146" s="9"/>
      <c r="O146" s="9"/>
      <c r="P146" s="9"/>
    </row>
    <row r="147" spans="1:16" ht="12.75">
      <c r="A147" s="12"/>
      <c r="B147" s="77" t="s">
        <v>417</v>
      </c>
      <c r="C147" s="156"/>
      <c r="D147" s="156"/>
      <c r="E147" s="9"/>
      <c r="F147" s="4"/>
      <c r="G147" s="158">
        <v>50</v>
      </c>
      <c r="H147" s="105"/>
      <c r="I147" s="29"/>
      <c r="L147" s="9"/>
      <c r="M147" s="9"/>
      <c r="N147" s="9"/>
      <c r="O147" s="9"/>
      <c r="P147" s="9"/>
    </row>
    <row r="148" spans="1:16" ht="12.75">
      <c r="A148" s="12"/>
      <c r="B148" s="78" t="s">
        <v>418</v>
      </c>
      <c r="C148" s="12"/>
      <c r="D148" s="12"/>
      <c r="F148" s="4"/>
      <c r="G148" s="158">
        <v>50</v>
      </c>
      <c r="H148" s="16"/>
      <c r="I148" s="29"/>
      <c r="L148" s="9"/>
      <c r="M148" s="9"/>
      <c r="N148" s="9"/>
      <c r="O148" s="9"/>
      <c r="P148" s="9"/>
    </row>
    <row r="149" spans="1:16" ht="12.75">
      <c r="A149" s="12"/>
      <c r="B149" s="78" t="s">
        <v>419</v>
      </c>
      <c r="C149" s="10"/>
      <c r="D149" s="12"/>
      <c r="F149" s="4"/>
      <c r="G149" s="158">
        <v>45</v>
      </c>
      <c r="H149" s="16"/>
      <c r="I149" s="29"/>
      <c r="L149" s="9"/>
      <c r="M149" s="59"/>
      <c r="N149" s="59"/>
      <c r="O149" s="59"/>
      <c r="P149" s="59"/>
    </row>
    <row r="150" spans="1:16" ht="12.75">
      <c r="A150" s="12"/>
      <c r="B150" s="78" t="s">
        <v>421</v>
      </c>
      <c r="C150" s="10"/>
      <c r="D150" s="12"/>
      <c r="F150" s="4"/>
      <c r="G150" s="158">
        <v>100</v>
      </c>
      <c r="H150" s="16"/>
      <c r="I150" s="29"/>
      <c r="L150" s="9"/>
      <c r="M150" s="59"/>
      <c r="N150" s="59"/>
      <c r="O150" s="59"/>
      <c r="P150" s="59"/>
    </row>
    <row r="151" spans="1:16" ht="12.75">
      <c r="A151" s="12"/>
      <c r="B151" s="78" t="s">
        <v>422</v>
      </c>
      <c r="C151" s="10"/>
      <c r="D151" s="12"/>
      <c r="F151" s="4"/>
      <c r="G151" s="158">
        <v>40</v>
      </c>
      <c r="H151" s="16"/>
      <c r="I151" s="29"/>
      <c r="L151" s="9"/>
      <c r="M151" s="59"/>
      <c r="N151" s="59"/>
      <c r="O151" s="59"/>
      <c r="P151" s="59"/>
    </row>
    <row r="152" spans="1:16" ht="12.75">
      <c r="A152" s="12"/>
      <c r="B152" s="78" t="s">
        <v>423</v>
      </c>
      <c r="C152" s="10"/>
      <c r="D152" s="12"/>
      <c r="F152" s="4"/>
      <c r="G152" s="158">
        <v>50</v>
      </c>
      <c r="H152" s="16"/>
      <c r="I152" s="29"/>
      <c r="L152" s="9"/>
      <c r="M152" s="59"/>
      <c r="N152" s="59"/>
      <c r="O152" s="59"/>
      <c r="P152" s="59"/>
    </row>
    <row r="153" spans="1:16" ht="12.75">
      <c r="A153" s="12"/>
      <c r="B153" s="78" t="s">
        <v>424</v>
      </c>
      <c r="C153" s="10"/>
      <c r="D153" s="12"/>
      <c r="F153" s="4"/>
      <c r="G153" s="158">
        <v>20</v>
      </c>
      <c r="H153" s="16"/>
      <c r="I153" s="196"/>
      <c r="L153" s="9"/>
      <c r="M153" s="59"/>
      <c r="N153" s="59"/>
      <c r="O153" s="59"/>
      <c r="P153" s="59"/>
    </row>
    <row r="154" spans="1:8" s="65" customFormat="1" ht="12.75">
      <c r="A154" s="5"/>
      <c r="B154" s="10"/>
      <c r="C154" s="12"/>
      <c r="D154" s="12"/>
      <c r="E154"/>
      <c r="F154" s="16"/>
      <c r="H154" s="67"/>
    </row>
    <row r="155" spans="1:8" ht="12.75">
      <c r="A155" s="65" t="s">
        <v>189</v>
      </c>
      <c r="B155" s="10"/>
      <c r="F155" s="4"/>
      <c r="G155" s="7"/>
      <c r="H155" s="4"/>
    </row>
    <row r="156" spans="2:8" ht="12.75">
      <c r="B156" s="10"/>
      <c r="F156" s="4"/>
      <c r="G156" s="7"/>
      <c r="H156" s="4"/>
    </row>
    <row r="157" spans="2:8" ht="12.75">
      <c r="B157" s="10"/>
      <c r="F157" s="4"/>
      <c r="G157" s="7"/>
      <c r="H157" s="4"/>
    </row>
    <row r="158" spans="2:8" ht="12.75">
      <c r="B158" s="10"/>
      <c r="F158" s="4"/>
      <c r="G158" s="7"/>
      <c r="H158" s="4"/>
    </row>
    <row r="159" spans="2:8" ht="12.75">
      <c r="B159" s="10"/>
      <c r="F159" s="4"/>
      <c r="G159" s="7"/>
      <c r="H159" s="4"/>
    </row>
    <row r="160" spans="1:9" ht="15.75">
      <c r="A160" s="18" t="s">
        <v>12</v>
      </c>
      <c r="B160" s="37"/>
      <c r="C160" s="37"/>
      <c r="D160" s="37"/>
      <c r="E160" s="37"/>
      <c r="F160" s="38"/>
      <c r="G160" s="38"/>
      <c r="H160" s="162"/>
      <c r="I160" s="36">
        <f>G162+G169+G173</f>
        <v>4152</v>
      </c>
    </row>
    <row r="161" spans="1:9" ht="12.75">
      <c r="A161" s="3"/>
      <c r="F161" s="4"/>
      <c r="G161" s="4"/>
      <c r="H161" s="6"/>
      <c r="I161" s="23"/>
    </row>
    <row r="162" spans="1:9" ht="12.75">
      <c r="A162" s="3"/>
      <c r="B162" s="5" t="s">
        <v>72</v>
      </c>
      <c r="F162" s="4"/>
      <c r="G162" s="4">
        <f>SUM(F163:F167)</f>
        <v>630</v>
      </c>
      <c r="H162" s="6"/>
      <c r="I162" s="23"/>
    </row>
    <row r="163" spans="1:9" ht="12.75">
      <c r="A163" s="3"/>
      <c r="C163" t="s">
        <v>47</v>
      </c>
      <c r="F163" s="104">
        <v>30</v>
      </c>
      <c r="G163" s="104"/>
      <c r="H163" s="6"/>
      <c r="I163" s="23"/>
    </row>
    <row r="164" spans="1:9" s="65" customFormat="1" ht="12.75">
      <c r="A164" s="3"/>
      <c r="C164" s="65" t="s">
        <v>82</v>
      </c>
      <c r="F164" s="108">
        <v>40</v>
      </c>
      <c r="G164" s="108"/>
      <c r="H164" s="6"/>
      <c r="I164" s="34"/>
    </row>
    <row r="165" spans="1:9" s="65" customFormat="1" ht="12.75">
      <c r="A165" s="3"/>
      <c r="C165" s="65" t="s">
        <v>287</v>
      </c>
      <c r="F165" s="108">
        <v>26</v>
      </c>
      <c r="G165" s="108"/>
      <c r="H165" s="6"/>
      <c r="I165" s="34"/>
    </row>
    <row r="166" spans="1:9" s="65" customFormat="1" ht="12.75">
      <c r="A166" s="3"/>
      <c r="C166" s="87" t="s">
        <v>427</v>
      </c>
      <c r="F166" s="108">
        <v>3</v>
      </c>
      <c r="G166" s="108"/>
      <c r="H166" s="6"/>
      <c r="I166" s="34"/>
    </row>
    <row r="167" spans="1:9" s="65" customFormat="1" ht="12.75">
      <c r="A167" s="3"/>
      <c r="C167" s="65" t="s">
        <v>377</v>
      </c>
      <c r="F167" s="108">
        <v>531</v>
      </c>
      <c r="G167" s="108"/>
      <c r="H167" s="6"/>
      <c r="I167" s="34"/>
    </row>
    <row r="168" spans="1:9" ht="12.75">
      <c r="A168" s="3"/>
      <c r="F168" s="104"/>
      <c r="G168" s="104"/>
      <c r="H168" s="6"/>
      <c r="I168" s="23"/>
    </row>
    <row r="169" spans="1:9" ht="12.75">
      <c r="A169" s="3"/>
      <c r="B169" s="5" t="s">
        <v>73</v>
      </c>
      <c r="F169" s="85"/>
      <c r="G169" s="105">
        <f>SUM(F170:F171)</f>
        <v>2514</v>
      </c>
      <c r="H169" s="45"/>
      <c r="I169" s="23"/>
    </row>
    <row r="170" spans="1:9" ht="12.75">
      <c r="A170" s="3"/>
      <c r="C170" t="s">
        <v>82</v>
      </c>
      <c r="F170" s="104">
        <v>190</v>
      </c>
      <c r="G170" s="101"/>
      <c r="I170" s="23"/>
    </row>
    <row r="171" spans="1:9" ht="12.75">
      <c r="A171" s="3"/>
      <c r="C171" t="s">
        <v>377</v>
      </c>
      <c r="F171" s="105">
        <v>2324</v>
      </c>
      <c r="G171" s="104"/>
      <c r="H171" s="45"/>
      <c r="I171" s="23"/>
    </row>
    <row r="172" spans="1:9" ht="12.75">
      <c r="A172" s="3"/>
      <c r="F172" s="105"/>
      <c r="G172" s="104"/>
      <c r="H172" s="45"/>
      <c r="I172" s="23"/>
    </row>
    <row r="173" spans="1:9" ht="12.75">
      <c r="A173" s="3"/>
      <c r="B173" s="5" t="s">
        <v>191</v>
      </c>
      <c r="F173" s="85" t="s">
        <v>282</v>
      </c>
      <c r="G173" s="105">
        <f>SUM(F174:F177)</f>
        <v>1008</v>
      </c>
      <c r="H173" s="45"/>
      <c r="I173" s="23"/>
    </row>
    <row r="174" spans="1:9" ht="12.75">
      <c r="A174" s="3"/>
      <c r="B174" s="47" t="s">
        <v>284</v>
      </c>
      <c r="F174" s="105">
        <f>SUM(E175:E176)</f>
        <v>167</v>
      </c>
      <c r="G174" s="105"/>
      <c r="H174" s="45"/>
      <c r="I174" s="23"/>
    </row>
    <row r="175" spans="1:9" ht="12.75">
      <c r="A175" s="3"/>
      <c r="B175" s="47"/>
      <c r="C175" t="s">
        <v>378</v>
      </c>
      <c r="E175">
        <v>30</v>
      </c>
      <c r="F175" s="85"/>
      <c r="G175" s="105"/>
      <c r="H175" s="45"/>
      <c r="I175" s="23"/>
    </row>
    <row r="176" spans="1:9" ht="12.75">
      <c r="A176" s="3"/>
      <c r="B176" s="47"/>
      <c r="C176" t="s">
        <v>377</v>
      </c>
      <c r="E176">
        <v>137</v>
      </c>
      <c r="F176" s="85"/>
      <c r="G176" s="105"/>
      <c r="H176" s="45"/>
      <c r="I176" s="23"/>
    </row>
    <row r="177" spans="1:9" ht="12.75">
      <c r="A177" s="3"/>
      <c r="B177" s="47" t="s">
        <v>285</v>
      </c>
      <c r="F177" s="122">
        <f>SUM(E178:E179)</f>
        <v>841</v>
      </c>
      <c r="G177" s="105"/>
      <c r="H177" s="45"/>
      <c r="I177" s="23"/>
    </row>
    <row r="178" spans="1:9" ht="12.75">
      <c r="A178" s="3"/>
      <c r="C178" t="s">
        <v>82</v>
      </c>
      <c r="E178" s="85">
        <v>55</v>
      </c>
      <c r="F178" s="85"/>
      <c r="G178" s="105"/>
      <c r="H178" s="6"/>
      <c r="I178" s="23"/>
    </row>
    <row r="179" spans="1:9" ht="12.75">
      <c r="A179" s="3"/>
      <c r="C179" t="s">
        <v>377</v>
      </c>
      <c r="E179" s="85">
        <v>786</v>
      </c>
      <c r="G179" s="16"/>
      <c r="H179" s="6"/>
      <c r="I179" s="170"/>
    </row>
    <row r="180" spans="1:9" ht="12.75">
      <c r="A180" s="3"/>
      <c r="G180" s="16"/>
      <c r="H180" s="6"/>
      <c r="I180" s="23"/>
    </row>
    <row r="181" spans="1:9" ht="12.75">
      <c r="A181" s="65" t="s">
        <v>228</v>
      </c>
      <c r="G181" s="16"/>
      <c r="H181" s="6"/>
      <c r="I181" s="23"/>
    </row>
    <row r="182" spans="1:9" ht="12.75">
      <c r="A182" s="65"/>
      <c r="G182" s="16"/>
      <c r="H182" s="6"/>
      <c r="I182" s="23"/>
    </row>
    <row r="183" spans="1:9" ht="12.75">
      <c r="A183" s="65"/>
      <c r="G183" s="16"/>
      <c r="H183" s="6"/>
      <c r="I183" s="23"/>
    </row>
    <row r="184" spans="1:9" ht="15.75">
      <c r="A184" s="18" t="s">
        <v>13</v>
      </c>
      <c r="B184" s="37"/>
      <c r="C184" s="37"/>
      <c r="D184" s="37"/>
      <c r="E184" s="37"/>
      <c r="F184" s="38"/>
      <c r="G184" s="38"/>
      <c r="H184" s="162"/>
      <c r="I184" s="18">
        <f>SUM(G186:G198)</f>
        <v>685</v>
      </c>
    </row>
    <row r="185" spans="1:9" ht="12.75">
      <c r="A185" s="3"/>
      <c r="F185" s="4"/>
      <c r="G185" s="4"/>
      <c r="H185" s="6"/>
      <c r="I185" s="19"/>
    </row>
    <row r="186" spans="1:9" ht="12.75">
      <c r="A186" s="3"/>
      <c r="B186" s="5" t="s">
        <v>74</v>
      </c>
      <c r="G186" s="4">
        <v>120</v>
      </c>
      <c r="H186" s="6"/>
      <c r="I186" s="19"/>
    </row>
    <row r="187" spans="1:9" ht="12.75">
      <c r="A187" s="3"/>
      <c r="B187" t="s">
        <v>196</v>
      </c>
      <c r="G187" s="4"/>
      <c r="H187" s="6"/>
      <c r="I187" s="19"/>
    </row>
    <row r="188" spans="1:9" s="65" customFormat="1" ht="12.75">
      <c r="A188" s="3"/>
      <c r="B188" s="5" t="s">
        <v>71</v>
      </c>
      <c r="G188" s="66">
        <v>125</v>
      </c>
      <c r="H188" s="64"/>
      <c r="I188" s="3"/>
    </row>
    <row r="189" spans="1:9" s="65" customFormat="1" ht="12.75">
      <c r="A189" s="3"/>
      <c r="B189" s="65" t="s">
        <v>75</v>
      </c>
      <c r="F189" s="66"/>
      <c r="G189" s="66"/>
      <c r="H189" s="6"/>
      <c r="I189" s="3"/>
    </row>
    <row r="190" spans="1:9" s="65" customFormat="1" ht="12.75">
      <c r="A190" s="3"/>
      <c r="B190" s="65" t="s">
        <v>76</v>
      </c>
      <c r="F190" s="66"/>
      <c r="G190" s="66"/>
      <c r="H190" s="6"/>
      <c r="I190" s="3"/>
    </row>
    <row r="191" spans="1:9" s="65" customFormat="1" ht="12.75">
      <c r="A191" s="3"/>
      <c r="B191" s="5" t="s">
        <v>109</v>
      </c>
      <c r="F191" s="66"/>
      <c r="G191" s="108">
        <v>60</v>
      </c>
      <c r="H191" s="108"/>
      <c r="I191" s="3"/>
    </row>
    <row r="192" spans="1:9" s="65" customFormat="1" ht="12.75">
      <c r="A192" s="3"/>
      <c r="B192" s="107" t="s">
        <v>323</v>
      </c>
      <c r="C192" s="87"/>
      <c r="D192" s="87"/>
      <c r="E192" s="87"/>
      <c r="F192" s="108"/>
      <c r="G192" s="108">
        <v>220</v>
      </c>
      <c r="H192" s="154"/>
      <c r="I192" s="3"/>
    </row>
    <row r="193" spans="1:9" s="65" customFormat="1" ht="12.75">
      <c r="A193" s="3"/>
      <c r="B193" s="5" t="s">
        <v>152</v>
      </c>
      <c r="F193" s="66"/>
      <c r="G193" s="66">
        <v>1</v>
      </c>
      <c r="H193" s="6"/>
      <c r="I193" s="3"/>
    </row>
    <row r="194" spans="1:9" s="65" customFormat="1" ht="12.75">
      <c r="A194" s="3"/>
      <c r="B194" s="5" t="s">
        <v>70</v>
      </c>
      <c r="F194" s="66"/>
      <c r="G194" s="66">
        <v>50</v>
      </c>
      <c r="H194" s="6"/>
      <c r="I194" s="3"/>
    </row>
    <row r="195" spans="1:9" s="65" customFormat="1" ht="12.75">
      <c r="A195" s="3"/>
      <c r="B195" s="5" t="s">
        <v>286</v>
      </c>
      <c r="F195" s="66"/>
      <c r="G195" s="66">
        <v>3</v>
      </c>
      <c r="H195" s="6"/>
      <c r="I195" s="3"/>
    </row>
    <row r="196" spans="1:9" s="65" customFormat="1" ht="12.75">
      <c r="A196" s="3"/>
      <c r="B196" s="5" t="s">
        <v>283</v>
      </c>
      <c r="F196" s="66"/>
      <c r="G196" s="108">
        <v>26</v>
      </c>
      <c r="H196" s="6"/>
      <c r="I196" s="3"/>
    </row>
    <row r="197" spans="1:9" s="65" customFormat="1" ht="12.75">
      <c r="A197" s="3"/>
      <c r="B197" s="5" t="s">
        <v>521</v>
      </c>
      <c r="F197" s="66"/>
      <c r="G197" s="66">
        <v>80</v>
      </c>
      <c r="H197" s="6"/>
      <c r="I197" s="99"/>
    </row>
    <row r="198" spans="1:9" s="65" customFormat="1" ht="12.75">
      <c r="A198" s="3"/>
      <c r="B198" s="5"/>
      <c r="F198" s="66"/>
      <c r="G198" s="66"/>
      <c r="H198" s="6"/>
      <c r="I198" s="3"/>
    </row>
    <row r="199" spans="1:9" s="65" customFormat="1" ht="12.75">
      <c r="A199" s="65" t="s">
        <v>262</v>
      </c>
      <c r="B199" s="5"/>
      <c r="F199" s="66"/>
      <c r="G199" s="66"/>
      <c r="H199" s="6"/>
      <c r="I199" s="3"/>
    </row>
    <row r="200" spans="1:9" s="65" customFormat="1" ht="12.75">
      <c r="A200" s="3"/>
      <c r="H200" s="6"/>
      <c r="I200" s="3"/>
    </row>
    <row r="201" spans="1:9" s="65" customFormat="1" ht="12.75">
      <c r="A201" s="3"/>
      <c r="H201" s="6"/>
      <c r="I201" s="3"/>
    </row>
    <row r="202" spans="1:9" s="65" customFormat="1" ht="15.75">
      <c r="A202" s="18" t="s">
        <v>14</v>
      </c>
      <c r="F202" s="66"/>
      <c r="G202" s="66"/>
      <c r="H202" s="6"/>
      <c r="I202" s="36">
        <f>SUM(H204:H209)</f>
        <v>14211</v>
      </c>
    </row>
    <row r="203" spans="6:8" s="65" customFormat="1" ht="12.75">
      <c r="F203" s="66"/>
      <c r="G203" s="66"/>
      <c r="H203" s="66"/>
    </row>
    <row r="204" spans="2:9" s="65" customFormat="1" ht="12.75">
      <c r="B204" s="5" t="s">
        <v>15</v>
      </c>
      <c r="F204" s="66"/>
      <c r="H204" s="67">
        <v>0</v>
      </c>
      <c r="I204" s="49"/>
    </row>
    <row r="205" spans="2:9" ht="12.75">
      <c r="B205" s="5" t="s">
        <v>85</v>
      </c>
      <c r="F205" s="4"/>
      <c r="H205" s="4">
        <v>0</v>
      </c>
      <c r="I205" s="48"/>
    </row>
    <row r="206" spans="2:9" ht="12.75">
      <c r="B206" s="5" t="s">
        <v>16</v>
      </c>
      <c r="F206" s="4"/>
      <c r="H206" s="16">
        <v>709</v>
      </c>
      <c r="I206" s="49"/>
    </row>
    <row r="207" spans="2:9" ht="12.75">
      <c r="B207" s="5" t="s">
        <v>83</v>
      </c>
      <c r="F207" s="4"/>
      <c r="H207" s="16">
        <v>80</v>
      </c>
      <c r="I207" s="30"/>
    </row>
    <row r="208" spans="2:9" ht="12.75">
      <c r="B208" s="5" t="s">
        <v>50</v>
      </c>
      <c r="F208" s="4"/>
      <c r="H208" s="105">
        <v>700</v>
      </c>
      <c r="I208" s="109"/>
    </row>
    <row r="209" spans="2:9" ht="12.75">
      <c r="B209" s="5" t="s">
        <v>17</v>
      </c>
      <c r="F209" s="4"/>
      <c r="H209" s="16">
        <f>SUM(H212:H339)</f>
        <v>12722</v>
      </c>
      <c r="I209" s="30"/>
    </row>
    <row r="210" spans="2:9" ht="12.75">
      <c r="B210" s="5"/>
      <c r="F210" s="4"/>
      <c r="H210" s="16"/>
      <c r="I210" s="30"/>
    </row>
    <row r="211" spans="2:9" ht="12.75">
      <c r="B211" s="5" t="s">
        <v>84</v>
      </c>
      <c r="F211" s="4"/>
      <c r="G211" s="15"/>
      <c r="H211" s="16"/>
      <c r="I211" s="30"/>
    </row>
    <row r="212" spans="2:8" ht="14.25">
      <c r="B212" s="24" t="s">
        <v>36</v>
      </c>
      <c r="D212" s="24"/>
      <c r="F212" s="4"/>
      <c r="H212" s="25">
        <f>SUM(G214:G268)</f>
        <v>2405</v>
      </c>
    </row>
    <row r="213" spans="2:8" ht="12.75">
      <c r="B213" s="5"/>
      <c r="C213" t="s">
        <v>67</v>
      </c>
      <c r="F213" s="4"/>
      <c r="G213" s="15"/>
      <c r="H213" s="16"/>
    </row>
    <row r="214" spans="2:9" ht="12.75">
      <c r="B214" s="5"/>
      <c r="D214" s="77" t="s">
        <v>346</v>
      </c>
      <c r="F214" s="4"/>
      <c r="G214">
        <v>162</v>
      </c>
      <c r="H214" s="16"/>
      <c r="I214" s="49"/>
    </row>
    <row r="215" spans="2:9" ht="12.75">
      <c r="B215" s="5"/>
      <c r="D215" s="77" t="s">
        <v>347</v>
      </c>
      <c r="F215" s="4"/>
      <c r="G215">
        <v>120</v>
      </c>
      <c r="H215" s="16"/>
      <c r="I215" s="49"/>
    </row>
    <row r="216" spans="2:9" ht="12.75">
      <c r="B216" s="5"/>
      <c r="D216" s="75" t="s">
        <v>348</v>
      </c>
      <c r="F216" s="4"/>
      <c r="G216">
        <v>131</v>
      </c>
      <c r="H216" s="16"/>
      <c r="I216" s="49"/>
    </row>
    <row r="217" spans="2:9" ht="12.75">
      <c r="B217" s="5"/>
      <c r="D217" s="77" t="s">
        <v>428</v>
      </c>
      <c r="F217" s="4"/>
      <c r="G217">
        <v>130</v>
      </c>
      <c r="H217" s="16"/>
      <c r="I217" s="49"/>
    </row>
    <row r="218" spans="2:9" ht="12.75">
      <c r="B218" s="5"/>
      <c r="D218" s="77" t="s">
        <v>349</v>
      </c>
      <c r="F218" s="4"/>
      <c r="G218" s="85">
        <v>0</v>
      </c>
      <c r="H218" s="197" t="s">
        <v>551</v>
      </c>
      <c r="I218" s="198"/>
    </row>
    <row r="219" spans="2:9" ht="12.75">
      <c r="B219" s="5"/>
      <c r="D219" s="77" t="s">
        <v>350</v>
      </c>
      <c r="F219" s="4"/>
      <c r="G219">
        <v>240</v>
      </c>
      <c r="H219" s="16"/>
      <c r="I219" s="49"/>
    </row>
    <row r="220" spans="2:9" ht="12.75">
      <c r="B220" s="5"/>
      <c r="D220" s="77" t="s">
        <v>351</v>
      </c>
      <c r="F220" s="4"/>
      <c r="G220">
        <v>18</v>
      </c>
      <c r="H220" s="16"/>
      <c r="I220" s="49"/>
    </row>
    <row r="221" spans="2:9" ht="12.75">
      <c r="B221" s="5"/>
      <c r="D221" s="77" t="s">
        <v>429</v>
      </c>
      <c r="F221" s="4"/>
      <c r="G221">
        <v>60</v>
      </c>
      <c r="H221" s="16"/>
      <c r="I221" s="49"/>
    </row>
    <row r="222" spans="2:8" ht="12.75">
      <c r="B222" s="5"/>
      <c r="D222" s="77" t="s">
        <v>352</v>
      </c>
      <c r="F222" s="4"/>
      <c r="G222">
        <v>200</v>
      </c>
      <c r="H222" s="40"/>
    </row>
    <row r="223" spans="2:8" ht="12.75">
      <c r="B223" s="5"/>
      <c r="D223" s="77"/>
      <c r="F223" s="4"/>
      <c r="H223" s="40"/>
    </row>
    <row r="224" spans="2:8" ht="12.75">
      <c r="B224" s="5"/>
      <c r="C224" t="s">
        <v>66</v>
      </c>
      <c r="F224" s="4"/>
      <c r="H224" s="40"/>
    </row>
    <row r="225" spans="2:8" ht="12.75">
      <c r="B225" s="5"/>
      <c r="D225" s="75" t="s">
        <v>353</v>
      </c>
      <c r="E225" s="9"/>
      <c r="F225" s="56"/>
      <c r="G225" s="76">
        <v>36</v>
      </c>
      <c r="H225" s="40"/>
    </row>
    <row r="226" spans="2:8" ht="12.75">
      <c r="B226" s="5"/>
      <c r="D226" s="77" t="s">
        <v>513</v>
      </c>
      <c r="E226" s="9"/>
      <c r="F226" s="56"/>
      <c r="G226" s="76">
        <v>22</v>
      </c>
      <c r="H226" s="40"/>
    </row>
    <row r="227" spans="2:8" ht="12.75">
      <c r="B227" s="5"/>
      <c r="D227" s="77" t="s">
        <v>354</v>
      </c>
      <c r="E227" s="9"/>
      <c r="F227" s="56"/>
      <c r="G227" s="76">
        <v>20</v>
      </c>
      <c r="H227" s="40"/>
    </row>
    <row r="228" spans="2:8" ht="12.75">
      <c r="B228" s="5"/>
      <c r="D228" s="78" t="s">
        <v>355</v>
      </c>
      <c r="E228" s="9"/>
      <c r="F228" s="56"/>
      <c r="G228" s="76">
        <v>11</v>
      </c>
      <c r="H228" s="40"/>
    </row>
    <row r="229" spans="2:8" ht="12.75">
      <c r="B229" s="5"/>
      <c r="D229" s="77" t="s">
        <v>356</v>
      </c>
      <c r="E229" s="9"/>
      <c r="F229" s="56"/>
      <c r="G229" s="76">
        <v>3</v>
      </c>
      <c r="H229" s="40"/>
    </row>
    <row r="230" spans="2:8" ht="12.75">
      <c r="B230" s="5"/>
      <c r="D230" s="78" t="s">
        <v>430</v>
      </c>
      <c r="E230" s="9"/>
      <c r="F230" s="56"/>
      <c r="G230" s="76">
        <v>22</v>
      </c>
      <c r="H230" s="40"/>
    </row>
    <row r="231" spans="2:8" ht="12.75">
      <c r="B231" s="5"/>
      <c r="D231" s="78" t="s">
        <v>357</v>
      </c>
      <c r="E231" s="9"/>
      <c r="F231" s="56"/>
      <c r="G231" s="76">
        <v>140</v>
      </c>
      <c r="H231" s="40"/>
    </row>
    <row r="232" spans="2:8" ht="12.75">
      <c r="B232" s="5"/>
      <c r="D232" s="78" t="s">
        <v>366</v>
      </c>
      <c r="E232" s="9"/>
      <c r="F232" s="56"/>
      <c r="G232" s="76">
        <v>50</v>
      </c>
      <c r="H232" s="40"/>
    </row>
    <row r="233" spans="2:8" ht="12.75">
      <c r="B233" s="5"/>
      <c r="D233" s="78" t="s">
        <v>431</v>
      </c>
      <c r="E233" s="9"/>
      <c r="F233" s="56"/>
      <c r="G233" s="76">
        <v>60</v>
      </c>
      <c r="H233" s="40"/>
    </row>
    <row r="234" spans="2:8" ht="12.75">
      <c r="B234" s="5"/>
      <c r="D234" s="78" t="s">
        <v>358</v>
      </c>
      <c r="E234" s="9"/>
      <c r="F234" s="56"/>
      <c r="G234" s="155">
        <v>8</v>
      </c>
      <c r="H234" s="40"/>
    </row>
    <row r="235" spans="2:8" ht="12.75">
      <c r="B235" s="5"/>
      <c r="D235" s="78" t="s">
        <v>359</v>
      </c>
      <c r="E235" s="9"/>
      <c r="F235" s="56"/>
      <c r="G235" s="155">
        <v>26</v>
      </c>
      <c r="H235" s="40"/>
    </row>
    <row r="236" spans="2:8" ht="12.75">
      <c r="B236" s="5"/>
      <c r="D236" s="78" t="s">
        <v>432</v>
      </c>
      <c r="E236" s="9"/>
      <c r="F236" s="56"/>
      <c r="G236" s="76">
        <v>25</v>
      </c>
      <c r="H236" s="40"/>
    </row>
    <row r="237" spans="2:8" ht="12.75">
      <c r="B237" s="5"/>
      <c r="D237" s="78" t="s">
        <v>433</v>
      </c>
      <c r="E237" s="9"/>
      <c r="F237" s="56"/>
      <c r="G237" s="155">
        <v>30</v>
      </c>
      <c r="H237" s="40"/>
    </row>
    <row r="238" spans="2:8" ht="12.75">
      <c r="B238" s="5"/>
      <c r="D238" s="78" t="s">
        <v>434</v>
      </c>
      <c r="E238" s="9"/>
      <c r="F238" s="56"/>
      <c r="G238" s="155">
        <v>10</v>
      </c>
      <c r="H238" s="40"/>
    </row>
    <row r="239" spans="2:8" ht="12.75">
      <c r="B239" s="5"/>
      <c r="D239" s="78" t="s">
        <v>360</v>
      </c>
      <c r="E239" s="9"/>
      <c r="F239" s="56"/>
      <c r="G239" s="155">
        <v>5</v>
      </c>
      <c r="H239" s="76"/>
    </row>
    <row r="240" spans="2:8" ht="12.75">
      <c r="B240" s="5"/>
      <c r="D240" s="78" t="s">
        <v>361</v>
      </c>
      <c r="E240" s="9"/>
      <c r="F240" s="56"/>
      <c r="G240" s="155">
        <v>15</v>
      </c>
      <c r="H240" s="76"/>
    </row>
    <row r="241" spans="2:8" ht="12.75">
      <c r="B241" s="5"/>
      <c r="D241" s="77" t="s">
        <v>435</v>
      </c>
      <c r="E241" s="9"/>
      <c r="F241" s="56"/>
      <c r="G241" s="76"/>
      <c r="H241" s="76"/>
    </row>
    <row r="242" spans="2:8" ht="12.75">
      <c r="B242" s="5"/>
      <c r="D242" s="77" t="s">
        <v>436</v>
      </c>
      <c r="E242" s="9"/>
      <c r="F242" s="56"/>
      <c r="G242" s="76">
        <v>40</v>
      </c>
      <c r="H242" s="76"/>
    </row>
    <row r="243" spans="2:8" s="65" customFormat="1" ht="12.75">
      <c r="B243" s="5"/>
      <c r="D243" s="78" t="s">
        <v>362</v>
      </c>
      <c r="E243" s="69"/>
      <c r="F243" s="168"/>
      <c r="G243" s="155">
        <v>5</v>
      </c>
      <c r="H243" s="76"/>
    </row>
    <row r="244" spans="2:8" s="65" customFormat="1" ht="12.75">
      <c r="B244" s="5"/>
      <c r="D244" s="78" t="s">
        <v>437</v>
      </c>
      <c r="E244" s="69"/>
      <c r="F244" s="168"/>
      <c r="G244" s="155">
        <v>8</v>
      </c>
      <c r="H244" s="76"/>
    </row>
    <row r="245" spans="2:8" s="65" customFormat="1" ht="12.75">
      <c r="B245" s="5"/>
      <c r="D245" s="78" t="s">
        <v>438</v>
      </c>
      <c r="E245" s="69"/>
      <c r="F245" s="168"/>
      <c r="G245" s="155">
        <v>3</v>
      </c>
      <c r="H245" s="76"/>
    </row>
    <row r="246" spans="2:8" s="65" customFormat="1" ht="12.75">
      <c r="B246" s="5"/>
      <c r="D246" s="78" t="s">
        <v>439</v>
      </c>
      <c r="E246" s="69"/>
      <c r="F246" s="168"/>
      <c r="G246" s="155">
        <v>4</v>
      </c>
      <c r="H246" s="76"/>
    </row>
    <row r="247" spans="2:8" s="65" customFormat="1" ht="12.75">
      <c r="B247" s="5"/>
      <c r="D247" s="78" t="s">
        <v>440</v>
      </c>
      <c r="E247" s="69"/>
      <c r="F247" s="168"/>
      <c r="G247" s="155">
        <v>2</v>
      </c>
      <c r="H247" s="76"/>
    </row>
    <row r="248" spans="2:8" s="65" customFormat="1" ht="12.75">
      <c r="B248" s="5"/>
      <c r="D248" s="78" t="s">
        <v>441</v>
      </c>
      <c r="E248" s="69"/>
      <c r="F248" s="168"/>
      <c r="G248" s="155">
        <v>4</v>
      </c>
      <c r="H248" s="76"/>
    </row>
    <row r="249" spans="2:8" s="65" customFormat="1" ht="12.75">
      <c r="B249" s="5"/>
      <c r="D249" s="78" t="s">
        <v>442</v>
      </c>
      <c r="E249" s="69"/>
      <c r="F249" s="168"/>
      <c r="G249" s="155">
        <v>12</v>
      </c>
      <c r="H249" s="76"/>
    </row>
    <row r="250" spans="2:8" s="65" customFormat="1" ht="12.75">
      <c r="B250" s="5"/>
      <c r="D250" s="78" t="s">
        <v>443</v>
      </c>
      <c r="E250" s="69"/>
      <c r="F250" s="168"/>
      <c r="G250" s="155">
        <v>5</v>
      </c>
      <c r="H250" s="76"/>
    </row>
    <row r="251" spans="2:8" s="65" customFormat="1" ht="12.75">
      <c r="B251" s="5"/>
      <c r="D251" s="78" t="s">
        <v>444</v>
      </c>
      <c r="E251" s="69"/>
      <c r="F251" s="168"/>
      <c r="G251" s="155">
        <v>12</v>
      </c>
      <c r="H251" s="76"/>
    </row>
    <row r="252" spans="2:8" s="65" customFormat="1" ht="12.75">
      <c r="B252" s="5"/>
      <c r="D252" s="78" t="s">
        <v>445</v>
      </c>
      <c r="E252" s="69"/>
      <c r="F252" s="168"/>
      <c r="G252" s="155">
        <v>20</v>
      </c>
      <c r="H252" s="76"/>
    </row>
    <row r="253" spans="2:8" ht="12.75">
      <c r="B253" s="5"/>
      <c r="D253" s="78" t="s">
        <v>363</v>
      </c>
      <c r="E253" s="9"/>
      <c r="F253" s="56"/>
      <c r="G253" s="76">
        <v>6</v>
      </c>
      <c r="H253" s="76"/>
    </row>
    <row r="254" spans="2:8" ht="12.75">
      <c r="B254" s="5"/>
      <c r="D254" s="78" t="s">
        <v>364</v>
      </c>
      <c r="E254" s="9"/>
      <c r="F254" s="56"/>
      <c r="G254" s="76">
        <v>6</v>
      </c>
      <c r="H254" s="76"/>
    </row>
    <row r="255" spans="2:8" ht="12.75">
      <c r="B255" s="5"/>
      <c r="D255" s="9" t="s">
        <v>365</v>
      </c>
      <c r="E255" s="9"/>
      <c r="F255" s="56"/>
      <c r="G255" s="76">
        <v>10</v>
      </c>
      <c r="H255" s="16"/>
    </row>
    <row r="256" spans="2:8" ht="12.75">
      <c r="B256" s="5"/>
      <c r="D256" s="9"/>
      <c r="F256" s="4"/>
      <c r="G256" s="16"/>
      <c r="H256" s="16"/>
    </row>
    <row r="257" spans="2:8" ht="12.75">
      <c r="B257" s="5"/>
      <c r="C257" t="s">
        <v>68</v>
      </c>
      <c r="F257" s="4"/>
      <c r="G257" s="40"/>
      <c r="H257" s="16"/>
    </row>
    <row r="258" spans="2:8" ht="12.75">
      <c r="B258" s="5"/>
      <c r="D258" s="77" t="s">
        <v>395</v>
      </c>
      <c r="E258" s="9"/>
      <c r="F258" s="56"/>
      <c r="G258">
        <v>100</v>
      </c>
      <c r="H258" s="76"/>
    </row>
    <row r="259" spans="2:8" ht="12.75">
      <c r="B259" s="5"/>
      <c r="D259" s="77" t="s">
        <v>197</v>
      </c>
      <c r="E259" s="9"/>
      <c r="F259" s="56"/>
      <c r="G259">
        <v>140</v>
      </c>
      <c r="H259" s="76"/>
    </row>
    <row r="260" spans="2:9" ht="12.75">
      <c r="B260" s="5"/>
      <c r="D260" s="77" t="s">
        <v>567</v>
      </c>
      <c r="E260" s="9"/>
      <c r="F260" s="56"/>
      <c r="G260" s="85">
        <v>50</v>
      </c>
      <c r="H260" s="85"/>
      <c r="I260" s="155"/>
    </row>
    <row r="261" spans="2:9" ht="12.75">
      <c r="B261" s="5"/>
      <c r="D261" s="77" t="s">
        <v>446</v>
      </c>
      <c r="E261" s="9"/>
      <c r="F261" s="56"/>
      <c r="G261" s="85">
        <v>40</v>
      </c>
      <c r="H261" s="155"/>
      <c r="I261" s="85"/>
    </row>
    <row r="262" spans="2:9" ht="12.75">
      <c r="B262" s="5"/>
      <c r="D262" s="78" t="s">
        <v>288</v>
      </c>
      <c r="E262" s="75"/>
      <c r="F262" s="179"/>
      <c r="G262" s="85">
        <v>150</v>
      </c>
      <c r="H262" s="85"/>
      <c r="I262" s="155"/>
    </row>
    <row r="263" spans="2:9" ht="12.75">
      <c r="B263" s="5"/>
      <c r="D263" s="78" t="s">
        <v>198</v>
      </c>
      <c r="F263" s="4"/>
      <c r="G263" s="85">
        <v>30</v>
      </c>
      <c r="H263" s="114"/>
      <c r="I263" s="85"/>
    </row>
    <row r="264" spans="2:9" ht="12.75">
      <c r="B264" s="5"/>
      <c r="D264" s="78" t="s">
        <v>202</v>
      </c>
      <c r="F264" s="4"/>
      <c r="G264" s="85">
        <v>4</v>
      </c>
      <c r="H264" s="114"/>
      <c r="I264" s="85"/>
    </row>
    <row r="265" spans="2:9" ht="12.75">
      <c r="B265" s="5"/>
      <c r="D265" s="78" t="s">
        <v>203</v>
      </c>
      <c r="F265" s="4"/>
      <c r="G265" s="85">
        <v>120</v>
      </c>
      <c r="H265" s="114"/>
      <c r="I265" s="85"/>
    </row>
    <row r="266" spans="2:9" ht="12.75">
      <c r="B266" s="5"/>
      <c r="D266" s="78" t="s">
        <v>447</v>
      </c>
      <c r="F266" s="4"/>
      <c r="G266" s="85">
        <v>80</v>
      </c>
      <c r="H266" s="85"/>
      <c r="I266" s="114"/>
    </row>
    <row r="267" spans="2:9" ht="12.75">
      <c r="B267" s="5"/>
      <c r="D267" s="78" t="s">
        <v>448</v>
      </c>
      <c r="F267" s="4"/>
      <c r="G267" s="85">
        <v>10</v>
      </c>
      <c r="H267" s="114"/>
      <c r="I267" s="85"/>
    </row>
    <row r="268" spans="2:9" ht="12.75">
      <c r="B268" s="5"/>
      <c r="F268" s="4"/>
      <c r="G268" s="114"/>
      <c r="H268" s="105"/>
      <c r="I268" s="85"/>
    </row>
    <row r="269" spans="2:9" ht="14.25">
      <c r="B269" s="103" t="s">
        <v>143</v>
      </c>
      <c r="C269" s="85"/>
      <c r="D269" s="85"/>
      <c r="E269" s="85"/>
      <c r="F269" s="104"/>
      <c r="G269" s="105"/>
      <c r="H269" s="106">
        <f>SUM(G270:G271)</f>
        <v>235</v>
      </c>
      <c r="I269" s="85"/>
    </row>
    <row r="270" spans="2:9" s="65" customFormat="1" ht="12.75">
      <c r="B270" s="107"/>
      <c r="C270" s="87" t="s">
        <v>144</v>
      </c>
      <c r="D270" s="87"/>
      <c r="E270" s="87"/>
      <c r="F270" s="108"/>
      <c r="G270" s="109">
        <v>95</v>
      </c>
      <c r="H270" s="87"/>
      <c r="I270" s="109"/>
    </row>
    <row r="271" spans="2:9" s="65" customFormat="1" ht="12.75">
      <c r="B271" s="107"/>
      <c r="C271" s="87" t="s">
        <v>153</v>
      </c>
      <c r="D271" s="87"/>
      <c r="E271" s="87"/>
      <c r="F271" s="108"/>
      <c r="G271" s="109">
        <v>140</v>
      </c>
      <c r="H271" s="109"/>
      <c r="I271" s="87"/>
    </row>
    <row r="272" spans="2:9" s="65" customFormat="1" ht="12.75">
      <c r="B272" s="5"/>
      <c r="F272" s="66"/>
      <c r="G272" s="109"/>
      <c r="H272" s="109"/>
      <c r="I272" s="87"/>
    </row>
    <row r="273" spans="2:9" s="10" customFormat="1" ht="14.25">
      <c r="B273" s="103" t="s">
        <v>154</v>
      </c>
      <c r="C273" s="110"/>
      <c r="D273" s="110"/>
      <c r="E273" s="110"/>
      <c r="F273" s="111"/>
      <c r="G273" s="180"/>
      <c r="H273" s="106">
        <f>SUM(G274:G278)</f>
        <v>201</v>
      </c>
      <c r="I273" s="110"/>
    </row>
    <row r="274" spans="2:9" s="65" customFormat="1" ht="12.75">
      <c r="B274" s="107"/>
      <c r="C274" s="87" t="s">
        <v>29</v>
      </c>
      <c r="D274" s="87"/>
      <c r="E274" s="87"/>
      <c r="F274" s="108"/>
      <c r="G274" s="112">
        <v>125</v>
      </c>
      <c r="H274" s="109"/>
      <c r="I274" s="87"/>
    </row>
    <row r="275" spans="2:9" s="65" customFormat="1" ht="12.75">
      <c r="B275" s="107"/>
      <c r="C275" s="87" t="s">
        <v>449</v>
      </c>
      <c r="D275" s="87"/>
      <c r="E275" s="87"/>
      <c r="F275" s="108"/>
      <c r="G275" s="112">
        <v>60</v>
      </c>
      <c r="H275" s="109"/>
      <c r="I275" s="87"/>
    </row>
    <row r="276" spans="2:9" s="65" customFormat="1" ht="12.75">
      <c r="B276" s="107"/>
      <c r="C276" s="87" t="s">
        <v>450</v>
      </c>
      <c r="D276" s="87"/>
      <c r="E276" s="87"/>
      <c r="F276" s="108"/>
      <c r="G276" s="112">
        <v>3</v>
      </c>
      <c r="H276" s="109"/>
      <c r="I276" s="87"/>
    </row>
    <row r="277" spans="2:9" s="65" customFormat="1" ht="12.75">
      <c r="B277" s="107"/>
      <c r="C277" s="87" t="s">
        <v>451</v>
      </c>
      <c r="D277" s="87"/>
      <c r="E277" s="87"/>
      <c r="F277" s="108"/>
      <c r="G277" s="112">
        <v>3</v>
      </c>
      <c r="H277" s="109"/>
      <c r="I277" s="87"/>
    </row>
    <row r="278" spans="2:9" s="65" customFormat="1" ht="12.75">
      <c r="B278" s="107"/>
      <c r="C278" s="87" t="s">
        <v>452</v>
      </c>
      <c r="D278" s="87"/>
      <c r="E278" s="87"/>
      <c r="F278" s="108"/>
      <c r="G278" s="112">
        <v>10</v>
      </c>
      <c r="H278" s="109"/>
      <c r="I278" s="87"/>
    </row>
    <row r="279" spans="2:9" ht="12.75">
      <c r="B279" s="107"/>
      <c r="C279" s="85"/>
      <c r="D279" s="85"/>
      <c r="E279" s="85"/>
      <c r="F279" s="104"/>
      <c r="G279" s="113"/>
      <c r="H279" s="105"/>
      <c r="I279" s="85"/>
    </row>
    <row r="280" spans="2:9" ht="14.25">
      <c r="B280" s="103" t="s">
        <v>37</v>
      </c>
      <c r="C280" s="85"/>
      <c r="D280" s="85"/>
      <c r="E280" s="85"/>
      <c r="F280" s="104"/>
      <c r="G280" s="115"/>
      <c r="H280" s="106">
        <f>SUM(G281:G291)</f>
        <v>1392</v>
      </c>
      <c r="I280" s="85"/>
    </row>
    <row r="281" spans="2:9" s="7" customFormat="1" ht="12.75">
      <c r="B281" s="88"/>
      <c r="C281" s="88" t="s">
        <v>94</v>
      </c>
      <c r="D281" s="88"/>
      <c r="E281" s="88"/>
      <c r="F281" s="101"/>
      <c r="G281" s="116">
        <v>1060</v>
      </c>
      <c r="H281" s="88"/>
      <c r="I281" s="116"/>
    </row>
    <row r="282" spans="2:9" ht="12.75">
      <c r="B282" s="107"/>
      <c r="C282" s="85" t="s">
        <v>77</v>
      </c>
      <c r="D282" s="85"/>
      <c r="E282" s="85"/>
      <c r="F282" s="104"/>
      <c r="G282" s="105">
        <v>121</v>
      </c>
      <c r="H282" s="85"/>
      <c r="I282" s="105"/>
    </row>
    <row r="283" spans="2:9" ht="12.75">
      <c r="B283" s="107"/>
      <c r="C283" s="85" t="s">
        <v>204</v>
      </c>
      <c r="D283" s="85"/>
      <c r="E283" s="85"/>
      <c r="F283" s="104"/>
      <c r="G283" s="105">
        <v>14</v>
      </c>
      <c r="H283" s="85"/>
      <c r="I283" s="105"/>
    </row>
    <row r="284" spans="2:9" ht="12.75">
      <c r="B284" s="107"/>
      <c r="C284" s="85" t="s">
        <v>155</v>
      </c>
      <c r="D284" s="85"/>
      <c r="E284" s="85"/>
      <c r="F284" s="104"/>
      <c r="G284" s="117">
        <f>SUM(F285:F286)</f>
        <v>75</v>
      </c>
      <c r="H284" s="105"/>
      <c r="I284" s="85"/>
    </row>
    <row r="285" spans="2:9" ht="12.75">
      <c r="B285" s="107"/>
      <c r="C285" s="85"/>
      <c r="D285" s="85" t="s">
        <v>205</v>
      </c>
      <c r="E285" s="85"/>
      <c r="F285" s="104">
        <v>20</v>
      </c>
      <c r="G285" s="117"/>
      <c r="H285" s="105"/>
      <c r="I285" s="85"/>
    </row>
    <row r="286" spans="2:9" s="65" customFormat="1" ht="12.75">
      <c r="B286" s="107"/>
      <c r="C286" s="87"/>
      <c r="D286" s="87" t="s">
        <v>276</v>
      </c>
      <c r="E286" s="87"/>
      <c r="F286" s="108">
        <v>55</v>
      </c>
      <c r="G286" s="112"/>
      <c r="H286" s="109"/>
      <c r="I286" s="87"/>
    </row>
    <row r="287" spans="2:9" s="65" customFormat="1" ht="12.75">
      <c r="B287" s="107"/>
      <c r="C287" s="87" t="s">
        <v>453</v>
      </c>
      <c r="D287" s="87"/>
      <c r="E287" s="87"/>
      <c r="F287" s="108"/>
      <c r="G287" s="112">
        <v>24</v>
      </c>
      <c r="H287" s="109"/>
      <c r="I287" s="87"/>
    </row>
    <row r="288" spans="2:9" s="65" customFormat="1" ht="12.75">
      <c r="B288" s="107"/>
      <c r="C288" s="87" t="s">
        <v>367</v>
      </c>
      <c r="D288" s="87"/>
      <c r="E288" s="87"/>
      <c r="G288" s="108">
        <v>45</v>
      </c>
      <c r="H288" s="109"/>
      <c r="I288" s="87"/>
    </row>
    <row r="289" spans="2:9" s="65" customFormat="1" ht="12.75">
      <c r="B289" s="107"/>
      <c r="C289" s="87" t="s">
        <v>277</v>
      </c>
      <c r="E289" s="87"/>
      <c r="G289" s="108">
        <v>1</v>
      </c>
      <c r="H289" s="109"/>
      <c r="I289" s="87"/>
    </row>
    <row r="290" spans="2:9" s="65" customFormat="1" ht="12.75">
      <c r="B290" s="107"/>
      <c r="C290" s="87" t="s">
        <v>278</v>
      </c>
      <c r="E290" s="87"/>
      <c r="G290" s="108">
        <v>40</v>
      </c>
      <c r="H290" s="109"/>
      <c r="I290" s="87"/>
    </row>
    <row r="291" spans="2:9" s="65" customFormat="1" ht="12.75">
      <c r="B291" s="107"/>
      <c r="C291" s="87" t="s">
        <v>42</v>
      </c>
      <c r="D291" s="87"/>
      <c r="E291" s="87"/>
      <c r="F291" s="108"/>
      <c r="G291" s="112">
        <v>12</v>
      </c>
      <c r="H291" s="87"/>
      <c r="I291" s="109"/>
    </row>
    <row r="292" spans="2:9" s="65" customFormat="1" ht="12.75">
      <c r="B292" s="107"/>
      <c r="C292" s="87"/>
      <c r="D292" s="87"/>
      <c r="E292" s="87"/>
      <c r="F292" s="108"/>
      <c r="G292" s="112"/>
      <c r="H292" s="109"/>
      <c r="I292" s="87"/>
    </row>
    <row r="293" spans="2:9" ht="14.25">
      <c r="B293" s="118" t="s">
        <v>43</v>
      </c>
      <c r="C293" s="85"/>
      <c r="D293" s="85"/>
      <c r="E293" s="85"/>
      <c r="F293" s="104"/>
      <c r="G293" s="181"/>
      <c r="H293" s="106">
        <f>SUM(G294:G308)</f>
        <v>987</v>
      </c>
      <c r="I293" s="85"/>
    </row>
    <row r="294" spans="2:9" ht="12.75">
      <c r="B294" s="107"/>
      <c r="C294" s="85" t="s">
        <v>279</v>
      </c>
      <c r="D294" s="85"/>
      <c r="E294" s="85"/>
      <c r="F294" s="104"/>
      <c r="G294" s="114">
        <v>240</v>
      </c>
      <c r="H294" s="105"/>
      <c r="I294" s="85"/>
    </row>
    <row r="295" spans="2:9" ht="12.75">
      <c r="B295" s="107"/>
      <c r="C295" s="85" t="s">
        <v>454</v>
      </c>
      <c r="D295" s="85"/>
      <c r="E295" s="85"/>
      <c r="F295" s="104"/>
      <c r="G295" s="114">
        <v>249</v>
      </c>
      <c r="H295" s="105"/>
      <c r="I295" s="85"/>
    </row>
    <row r="296" spans="2:9" ht="12.75">
      <c r="B296" s="107"/>
      <c r="C296" s="85" t="s">
        <v>368</v>
      </c>
      <c r="D296" s="85"/>
      <c r="E296" s="85"/>
      <c r="F296" s="104"/>
      <c r="G296" s="114">
        <v>36</v>
      </c>
      <c r="H296" s="105"/>
      <c r="I296" s="85"/>
    </row>
    <row r="297" spans="2:9" ht="12.75">
      <c r="B297" s="107"/>
      <c r="C297" s="85" t="s">
        <v>455</v>
      </c>
      <c r="D297" s="85"/>
      <c r="E297" s="85"/>
      <c r="F297" s="104"/>
      <c r="G297" s="114">
        <v>6</v>
      </c>
      <c r="H297" s="105"/>
      <c r="I297" s="85"/>
    </row>
    <row r="298" spans="2:9" ht="12.75">
      <c r="B298" s="107"/>
      <c r="C298" s="85" t="s">
        <v>456</v>
      </c>
      <c r="D298" s="85"/>
      <c r="E298" s="85"/>
      <c r="F298" s="104"/>
      <c r="G298" s="114"/>
      <c r="H298" s="105"/>
      <c r="I298" s="85"/>
    </row>
    <row r="299" spans="2:9" ht="12.75">
      <c r="B299" s="107"/>
      <c r="C299" s="85" t="s">
        <v>457</v>
      </c>
      <c r="D299" s="85"/>
      <c r="E299" s="85"/>
      <c r="F299" s="104"/>
      <c r="G299" s="114">
        <v>18</v>
      </c>
      <c r="H299" s="105"/>
      <c r="I299" s="85"/>
    </row>
    <row r="300" spans="2:9" ht="12.75">
      <c r="B300" s="107"/>
      <c r="C300" s="85" t="s">
        <v>458</v>
      </c>
      <c r="D300" s="85"/>
      <c r="E300" s="85"/>
      <c r="F300" s="104"/>
      <c r="G300" s="114"/>
      <c r="H300" s="105"/>
      <c r="I300" s="85"/>
    </row>
    <row r="301" spans="2:9" ht="12.75">
      <c r="B301" s="107"/>
      <c r="C301" s="85" t="s">
        <v>459</v>
      </c>
      <c r="D301" s="85"/>
      <c r="E301" s="85"/>
      <c r="F301" s="104"/>
      <c r="G301" s="114">
        <v>3</v>
      </c>
      <c r="H301" s="105"/>
      <c r="I301" s="85"/>
    </row>
    <row r="302" spans="2:9" ht="12.75">
      <c r="B302" s="107"/>
      <c r="C302" s="85" t="s">
        <v>369</v>
      </c>
      <c r="D302" s="85"/>
      <c r="E302" s="85"/>
      <c r="F302" s="104"/>
      <c r="G302" s="114">
        <v>50</v>
      </c>
      <c r="H302" s="105"/>
      <c r="I302" s="85"/>
    </row>
    <row r="303" spans="2:9" ht="12.75">
      <c r="B303" s="107"/>
      <c r="C303" s="85" t="s">
        <v>42</v>
      </c>
      <c r="D303" s="85"/>
      <c r="E303" s="85"/>
      <c r="F303" s="104"/>
      <c r="G303" s="114">
        <v>0</v>
      </c>
      <c r="H303" s="105"/>
      <c r="I303" s="85"/>
    </row>
    <row r="304" spans="2:9" ht="12.75">
      <c r="B304" s="107"/>
      <c r="C304" s="85" t="s">
        <v>460</v>
      </c>
      <c r="D304" s="85"/>
      <c r="E304" s="85"/>
      <c r="F304" s="104"/>
      <c r="G304" s="114">
        <v>130</v>
      </c>
      <c r="H304" s="105"/>
      <c r="I304" s="85"/>
    </row>
    <row r="305" spans="2:8" ht="12.75">
      <c r="B305" s="107"/>
      <c r="C305" s="85" t="s">
        <v>233</v>
      </c>
      <c r="D305" s="85"/>
      <c r="E305" s="85"/>
      <c r="F305" s="104"/>
      <c r="G305" s="114">
        <v>40</v>
      </c>
      <c r="H305" s="105"/>
    </row>
    <row r="306" spans="2:8" ht="12.75">
      <c r="B306" s="107"/>
      <c r="C306" s="85" t="s">
        <v>234</v>
      </c>
      <c r="D306" s="85"/>
      <c r="E306" s="85"/>
      <c r="F306" s="104"/>
      <c r="G306" s="114">
        <v>115</v>
      </c>
      <c r="H306" s="105"/>
    </row>
    <row r="307" spans="2:8" ht="12.75">
      <c r="B307" s="107"/>
      <c r="C307" s="85" t="s">
        <v>235</v>
      </c>
      <c r="D307" s="85"/>
      <c r="E307" s="85"/>
      <c r="F307" s="104"/>
      <c r="G307" s="114">
        <v>100</v>
      </c>
      <c r="H307" s="105"/>
    </row>
    <row r="308" spans="2:8" ht="12.75">
      <c r="B308" s="107"/>
      <c r="C308" s="85"/>
      <c r="D308" s="85"/>
      <c r="E308" s="85"/>
      <c r="F308" s="104"/>
      <c r="G308" s="114"/>
      <c r="H308" s="105"/>
    </row>
    <row r="309" spans="2:8" ht="14.25">
      <c r="B309" s="118" t="s">
        <v>236</v>
      </c>
      <c r="C309" s="85"/>
      <c r="D309" s="85"/>
      <c r="E309" s="85"/>
      <c r="F309" s="104"/>
      <c r="G309" s="114"/>
      <c r="H309" s="106">
        <f>SUM(G310:G311)</f>
        <v>352</v>
      </c>
    </row>
    <row r="310" spans="2:8" ht="12.75">
      <c r="B310" s="107"/>
      <c r="C310" s="85" t="s">
        <v>25</v>
      </c>
      <c r="D310" s="85"/>
      <c r="E310" s="85"/>
      <c r="F310" s="104"/>
      <c r="G310" s="114">
        <v>230</v>
      </c>
      <c r="H310" s="105"/>
    </row>
    <row r="311" spans="2:8" ht="12.75">
      <c r="B311" s="107"/>
      <c r="C311" s="85" t="s">
        <v>389</v>
      </c>
      <c r="D311" s="85"/>
      <c r="E311" s="85"/>
      <c r="F311" s="104"/>
      <c r="G311" s="114">
        <v>122</v>
      </c>
      <c r="H311" s="105"/>
    </row>
    <row r="312" spans="2:8" ht="12.75">
      <c r="B312" s="107"/>
      <c r="C312" s="85"/>
      <c r="D312" s="85"/>
      <c r="E312" s="85"/>
      <c r="F312" s="104"/>
      <c r="G312" s="114"/>
      <c r="H312" s="105"/>
    </row>
    <row r="313" spans="2:8" ht="14.25">
      <c r="B313" s="103" t="s">
        <v>38</v>
      </c>
      <c r="C313" s="85"/>
      <c r="D313" s="85"/>
      <c r="E313" s="85"/>
      <c r="F313" s="104"/>
      <c r="G313" s="119"/>
      <c r="H313" s="106">
        <f>SUM(G314:G316)</f>
        <v>70</v>
      </c>
    </row>
    <row r="314" spans="2:8" ht="12.75">
      <c r="B314" s="107"/>
      <c r="C314" s="85" t="s">
        <v>32</v>
      </c>
      <c r="D314" s="85"/>
      <c r="E314" s="85"/>
      <c r="F314" s="104"/>
      <c r="G314" s="113"/>
      <c r="H314" s="105"/>
    </row>
    <row r="315" spans="2:9" ht="12.75">
      <c r="B315" s="85"/>
      <c r="C315" s="85" t="s">
        <v>51</v>
      </c>
      <c r="D315" s="85"/>
      <c r="E315" s="85"/>
      <c r="F315" s="104"/>
      <c r="G315" s="111">
        <v>30</v>
      </c>
      <c r="H315" s="85"/>
      <c r="I315" s="104"/>
    </row>
    <row r="316" spans="2:8" ht="12.75">
      <c r="B316" s="85"/>
      <c r="C316" s="85" t="s">
        <v>30</v>
      </c>
      <c r="D316" s="85"/>
      <c r="E316" s="85"/>
      <c r="F316" s="104"/>
      <c r="G316" s="111">
        <v>40</v>
      </c>
      <c r="H316" s="104"/>
    </row>
    <row r="317" spans="2:8" s="10" customFormat="1" ht="12.75">
      <c r="B317" s="110"/>
      <c r="C317" s="110"/>
      <c r="D317" s="110"/>
      <c r="E317" s="110"/>
      <c r="F317" s="111"/>
      <c r="G317" s="111"/>
      <c r="H317" s="111"/>
    </row>
    <row r="318" spans="2:8" s="7" customFormat="1" ht="14.25">
      <c r="B318" s="118" t="s">
        <v>78</v>
      </c>
      <c r="C318" s="88"/>
      <c r="D318" s="88"/>
      <c r="E318" s="88"/>
      <c r="F318" s="101"/>
      <c r="G318" s="101"/>
      <c r="H318" s="106">
        <f>SUM(G319:G321)</f>
        <v>270</v>
      </c>
    </row>
    <row r="319" spans="2:9" s="7" customFormat="1" ht="12.75">
      <c r="B319" s="88"/>
      <c r="C319" s="88" t="s">
        <v>79</v>
      </c>
      <c r="D319" s="88"/>
      <c r="E319" s="88"/>
      <c r="F319" s="101"/>
      <c r="G319" s="101">
        <v>240</v>
      </c>
      <c r="H319" s="88"/>
      <c r="I319" s="101"/>
    </row>
    <row r="320" spans="2:9" s="7" customFormat="1" ht="12.75">
      <c r="B320" s="88"/>
      <c r="C320" s="88" t="s">
        <v>80</v>
      </c>
      <c r="D320" s="88"/>
      <c r="E320" s="88"/>
      <c r="F320" s="101"/>
      <c r="G320" s="101">
        <v>15</v>
      </c>
      <c r="H320" s="101"/>
      <c r="I320" s="88"/>
    </row>
    <row r="321" spans="2:9" s="7" customFormat="1" ht="12.75">
      <c r="B321" s="88"/>
      <c r="C321" s="88" t="s">
        <v>128</v>
      </c>
      <c r="D321" s="88"/>
      <c r="E321" s="88"/>
      <c r="F321" s="101"/>
      <c r="G321" s="101">
        <v>15</v>
      </c>
      <c r="H321" s="101"/>
      <c r="I321" s="88"/>
    </row>
    <row r="322" spans="2:9" s="7" customFormat="1" ht="12.75">
      <c r="B322" s="88"/>
      <c r="C322" s="88"/>
      <c r="D322" s="88"/>
      <c r="E322" s="88"/>
      <c r="F322" s="101"/>
      <c r="G322" s="101"/>
      <c r="H322" s="101"/>
      <c r="I322" s="88"/>
    </row>
    <row r="323" spans="2:9" s="7" customFormat="1" ht="14.25">
      <c r="B323" s="118" t="s">
        <v>578</v>
      </c>
      <c r="C323" s="88"/>
      <c r="D323" s="88"/>
      <c r="E323" s="88"/>
      <c r="F323" s="101"/>
      <c r="G323" s="101"/>
      <c r="H323" s="106">
        <f>SUM(G324:G327)</f>
        <v>64</v>
      </c>
      <c r="I323" s="88"/>
    </row>
    <row r="324" spans="2:9" s="7" customFormat="1" ht="12.75">
      <c r="B324" s="88"/>
      <c r="C324" s="120" t="s">
        <v>280</v>
      </c>
      <c r="D324" s="88"/>
      <c r="E324" s="88"/>
      <c r="F324" s="101"/>
      <c r="G324" s="101">
        <v>25</v>
      </c>
      <c r="H324" s="101"/>
      <c r="I324" s="88"/>
    </row>
    <row r="325" spans="2:9" s="7" customFormat="1" ht="12.75">
      <c r="B325" s="88"/>
      <c r="C325" s="120" t="s">
        <v>461</v>
      </c>
      <c r="D325" s="88"/>
      <c r="E325" s="88"/>
      <c r="F325" s="101"/>
      <c r="G325" s="101">
        <v>4</v>
      </c>
      <c r="H325" s="101"/>
      <c r="I325" s="88"/>
    </row>
    <row r="326" spans="2:9" s="7" customFormat="1" ht="12.75">
      <c r="B326" s="88"/>
      <c r="C326" s="87" t="s">
        <v>462</v>
      </c>
      <c r="D326" s="88"/>
      <c r="E326" s="88"/>
      <c r="F326" s="101"/>
      <c r="G326" s="101"/>
      <c r="H326" s="101"/>
      <c r="I326" s="88"/>
    </row>
    <row r="327" spans="3:9" s="7" customFormat="1" ht="12.75">
      <c r="C327" s="87" t="s">
        <v>463</v>
      </c>
      <c r="F327" s="8"/>
      <c r="G327" s="101">
        <v>35</v>
      </c>
      <c r="H327" s="101"/>
      <c r="I327" s="88"/>
    </row>
    <row r="328" spans="3:9" s="7" customFormat="1" ht="12.75">
      <c r="C328" s="87"/>
      <c r="F328" s="8"/>
      <c r="G328" s="101"/>
      <c r="H328" s="101"/>
      <c r="I328" s="88"/>
    </row>
    <row r="329" spans="2:9" s="7" customFormat="1" ht="14.25">
      <c r="B329" s="35" t="s">
        <v>489</v>
      </c>
      <c r="C329" s="87"/>
      <c r="F329" s="8"/>
      <c r="G329" s="101"/>
      <c r="H329" s="106">
        <f>SUM(G330:G331)</f>
        <v>50</v>
      </c>
      <c r="I329" s="88"/>
    </row>
    <row r="330" spans="3:9" s="7" customFormat="1" ht="12.75">
      <c r="C330" s="87" t="s">
        <v>490</v>
      </c>
      <c r="F330" s="8"/>
      <c r="G330" s="101">
        <v>0</v>
      </c>
      <c r="H330" s="88"/>
      <c r="I330" s="101"/>
    </row>
    <row r="331" spans="3:9" s="7" customFormat="1" ht="12.75">
      <c r="C331" s="87" t="s">
        <v>491</v>
      </c>
      <c r="F331" s="8"/>
      <c r="G331" s="101">
        <v>50</v>
      </c>
      <c r="H331" s="101"/>
      <c r="I331" s="88"/>
    </row>
    <row r="332" spans="3:9" s="7" customFormat="1" ht="12.75">
      <c r="C332" s="87"/>
      <c r="F332" s="8"/>
      <c r="G332" s="101"/>
      <c r="H332" s="101"/>
      <c r="I332" s="88"/>
    </row>
    <row r="333" spans="2:9" s="7" customFormat="1" ht="14.25">
      <c r="B333" s="35" t="s">
        <v>572</v>
      </c>
      <c r="C333" s="87"/>
      <c r="F333" s="8"/>
      <c r="G333" s="101"/>
      <c r="H333" s="199">
        <v>3</v>
      </c>
      <c r="I333" s="88"/>
    </row>
    <row r="334" spans="3:8" s="7" customFormat="1" ht="12.75">
      <c r="C334" s="87" t="s">
        <v>573</v>
      </c>
      <c r="F334" s="8"/>
      <c r="G334" s="8"/>
      <c r="H334" s="8"/>
    </row>
    <row r="335" spans="3:8" s="7" customFormat="1" ht="12.75">
      <c r="C335" s="87"/>
      <c r="F335" s="8"/>
      <c r="G335" s="8"/>
      <c r="H335" s="8"/>
    </row>
    <row r="336" spans="3:8" s="7" customFormat="1" ht="14.25">
      <c r="C336" s="118" t="s">
        <v>538</v>
      </c>
      <c r="F336" s="8"/>
      <c r="G336" s="8"/>
      <c r="H336" s="8">
        <v>130</v>
      </c>
    </row>
    <row r="337" spans="2:8" s="7" customFormat="1" ht="14.25">
      <c r="B337" s="35"/>
      <c r="C337" s="35" t="s">
        <v>377</v>
      </c>
      <c r="F337" s="8"/>
      <c r="H337" s="106">
        <v>6368</v>
      </c>
    </row>
    <row r="338" spans="2:8" ht="14.25">
      <c r="B338" s="24"/>
      <c r="D338" s="35"/>
      <c r="F338" s="4"/>
      <c r="G338" s="26"/>
      <c r="H338" s="16"/>
    </row>
    <row r="339" spans="1:8" ht="14.25">
      <c r="A339" s="7"/>
      <c r="B339" s="24" t="s">
        <v>52</v>
      </c>
      <c r="F339" s="4"/>
      <c r="G339" s="26"/>
      <c r="H339" s="43">
        <f>SUM(G340:G347)</f>
        <v>195</v>
      </c>
    </row>
    <row r="340" spans="3:8" s="7" customFormat="1" ht="12.75">
      <c r="C340" s="88" t="s">
        <v>27</v>
      </c>
      <c r="D340" s="88"/>
      <c r="E340" s="88"/>
      <c r="F340" s="101"/>
      <c r="G340" s="101">
        <v>30</v>
      </c>
      <c r="H340" s="154"/>
    </row>
    <row r="341" spans="3:8" s="7" customFormat="1" ht="12.75">
      <c r="C341" s="7" t="s">
        <v>42</v>
      </c>
      <c r="F341" s="8"/>
      <c r="G341" s="8">
        <v>25</v>
      </c>
      <c r="H341" s="83"/>
    </row>
    <row r="342" spans="3:8" s="7" customFormat="1" ht="12.75">
      <c r="C342" s="7" t="s">
        <v>131</v>
      </c>
      <c r="F342" s="8"/>
      <c r="G342" s="8">
        <v>35</v>
      </c>
      <c r="H342" s="83"/>
    </row>
    <row r="343" spans="3:8" s="7" customFormat="1" ht="12.75">
      <c r="C343" s="65" t="s">
        <v>157</v>
      </c>
      <c r="F343" s="8"/>
      <c r="G343" s="8"/>
      <c r="H343" s="83"/>
    </row>
    <row r="344" spans="3:8" s="7" customFormat="1" ht="12.75">
      <c r="C344" s="7" t="s">
        <v>111</v>
      </c>
      <c r="F344" s="8"/>
      <c r="G344" s="8">
        <v>50</v>
      </c>
      <c r="H344" s="83"/>
    </row>
    <row r="345" spans="3:8" s="7" customFormat="1" ht="12.75">
      <c r="C345" s="7" t="s">
        <v>112</v>
      </c>
      <c r="F345" s="8"/>
      <c r="G345" s="8"/>
      <c r="H345" s="83"/>
    </row>
    <row r="346" spans="4:8" s="7" customFormat="1" ht="12.75">
      <c r="D346" s="7" t="s">
        <v>113</v>
      </c>
      <c r="F346" s="8"/>
      <c r="G346" s="8">
        <v>25</v>
      </c>
      <c r="H346" s="83"/>
    </row>
    <row r="347" spans="3:9" s="7" customFormat="1" ht="12.75">
      <c r="C347" s="65" t="s">
        <v>322</v>
      </c>
      <c r="F347" s="8"/>
      <c r="G347" s="8">
        <v>30</v>
      </c>
      <c r="H347" s="83"/>
      <c r="I347" s="88"/>
    </row>
    <row r="348" spans="6:9" s="65" customFormat="1" ht="12.75">
      <c r="F348" s="66"/>
      <c r="G348" s="66"/>
      <c r="H348" s="83"/>
      <c r="I348" s="87"/>
    </row>
    <row r="349" spans="1:8" s="65" customFormat="1" ht="12.75">
      <c r="A349" s="65" t="s">
        <v>325</v>
      </c>
      <c r="F349" s="66"/>
      <c r="G349" s="66"/>
      <c r="H349" s="83"/>
    </row>
    <row r="350" spans="1:8" s="7" customFormat="1" ht="12.75">
      <c r="A350" s="65" t="s">
        <v>324</v>
      </c>
      <c r="F350" s="8"/>
      <c r="G350" s="8"/>
      <c r="H350" s="83"/>
    </row>
    <row r="351" spans="1:8" s="7" customFormat="1" ht="12.75">
      <c r="A351" s="65"/>
      <c r="F351" s="8"/>
      <c r="G351" s="8"/>
      <c r="H351" s="83"/>
    </row>
    <row r="352" spans="3:8" s="7" customFormat="1" ht="12.75">
      <c r="C352" s="65"/>
      <c r="F352" s="8"/>
      <c r="G352" s="8"/>
      <c r="H352" s="83"/>
    </row>
    <row r="353" spans="2:8" s="7" customFormat="1" ht="12.75">
      <c r="B353" s="5" t="s">
        <v>318</v>
      </c>
      <c r="C353" s="65"/>
      <c r="F353" s="8"/>
      <c r="G353" s="8"/>
      <c r="H353" s="83"/>
    </row>
    <row r="354" spans="3:8" s="7" customFormat="1" ht="12.75">
      <c r="C354" s="65"/>
      <c r="F354" s="8"/>
      <c r="G354" s="8"/>
      <c r="H354" s="83"/>
    </row>
    <row r="355" spans="3:8" s="7" customFormat="1" ht="12.75">
      <c r="C355"/>
      <c r="D355"/>
      <c r="E355" s="17"/>
      <c r="F355"/>
      <c r="G355" s="60" t="s">
        <v>300</v>
      </c>
      <c r="H355" s="128" t="s">
        <v>301</v>
      </c>
    </row>
    <row r="356" spans="3:8" s="7" customFormat="1" ht="13.5" thickBot="1">
      <c r="C356"/>
      <c r="D356" s="60" t="s">
        <v>302</v>
      </c>
      <c r="E356" s="125" t="s">
        <v>303</v>
      </c>
      <c r="F356" s="129"/>
      <c r="G356" s="130" t="s">
        <v>183</v>
      </c>
      <c r="H356" s="131" t="s">
        <v>183</v>
      </c>
    </row>
    <row r="357" spans="3:8" s="7" customFormat="1" ht="12.75">
      <c r="C357"/>
      <c r="D357" s="62" t="s">
        <v>304</v>
      </c>
      <c r="E357" s="132" t="s">
        <v>178</v>
      </c>
      <c r="F357" s="133" t="s">
        <v>179</v>
      </c>
      <c r="G357" s="134" t="s">
        <v>123</v>
      </c>
      <c r="H357" s="135"/>
    </row>
    <row r="358" spans="3:8" s="7" customFormat="1" ht="12.75">
      <c r="C358" s="136"/>
      <c r="D358" s="126"/>
      <c r="E358" s="137"/>
      <c r="F358" s="138"/>
      <c r="G358" s="139"/>
      <c r="H358" s="140"/>
    </row>
    <row r="359" spans="3:8" s="7" customFormat="1" ht="12.75">
      <c r="C359" s="140" t="s">
        <v>297</v>
      </c>
      <c r="D359" s="59">
        <f>G359+H359</f>
        <v>200</v>
      </c>
      <c r="E359" s="92">
        <v>0</v>
      </c>
      <c r="F359" s="163">
        <v>200</v>
      </c>
      <c r="G359" s="141">
        <f>SUM(E359:F359)</f>
        <v>200</v>
      </c>
      <c r="H359" s="140">
        <v>0</v>
      </c>
    </row>
    <row r="360" spans="3:8" s="7" customFormat="1" ht="12.75">
      <c r="C360" s="140" t="s">
        <v>85</v>
      </c>
      <c r="D360" s="59">
        <f>G360+H360</f>
        <v>450</v>
      </c>
      <c r="E360" s="92">
        <v>0</v>
      </c>
      <c r="F360" s="163">
        <v>450</v>
      </c>
      <c r="G360" s="141">
        <f>SUM(E360:F360)</f>
        <v>450</v>
      </c>
      <c r="H360" s="140">
        <v>0</v>
      </c>
    </row>
    <row r="361" spans="3:8" s="7" customFormat="1" ht="12.75">
      <c r="C361" s="140" t="s">
        <v>16</v>
      </c>
      <c r="D361" s="59">
        <f>G361+H361</f>
        <v>2100</v>
      </c>
      <c r="E361" s="92">
        <v>709</v>
      </c>
      <c r="F361" s="163">
        <v>1326</v>
      </c>
      <c r="G361" s="141">
        <f>SUM(E361:F361)</f>
        <v>2035</v>
      </c>
      <c r="H361" s="140">
        <v>65</v>
      </c>
    </row>
    <row r="362" spans="3:8" s="7" customFormat="1" ht="12.75">
      <c r="C362" s="140" t="s">
        <v>298</v>
      </c>
      <c r="D362" s="59">
        <f>G362+H362</f>
        <v>360</v>
      </c>
      <c r="E362" s="142">
        <v>0</v>
      </c>
      <c r="F362" s="164">
        <v>360</v>
      </c>
      <c r="G362" s="141">
        <f>SUM(E362:F362)</f>
        <v>360</v>
      </c>
      <c r="H362" s="140">
        <v>0</v>
      </c>
    </row>
    <row r="363" spans="3:8" s="7" customFormat="1" ht="12.75">
      <c r="C363" s="143" t="s">
        <v>299</v>
      </c>
      <c r="D363" s="144">
        <f>SUM(D359:D362)</f>
        <v>3110</v>
      </c>
      <c r="E363" s="145">
        <f>SUM(E359:E362)</f>
        <v>709</v>
      </c>
      <c r="F363" s="55">
        <f>SUM(F359:F362)</f>
        <v>2336</v>
      </c>
      <c r="G363" s="141">
        <f>SUM(G359:G362)</f>
        <v>3045</v>
      </c>
      <c r="H363" s="80">
        <f>SUM(H359:H362)</f>
        <v>65</v>
      </c>
    </row>
    <row r="364" spans="3:8" s="7" customFormat="1" ht="13.5" thickBot="1">
      <c r="C364" s="135"/>
      <c r="D364" s="146"/>
      <c r="E364" s="147"/>
      <c r="F364" s="148"/>
      <c r="G364" s="149"/>
      <c r="H364" s="135"/>
    </row>
    <row r="365" spans="3:8" s="7" customFormat="1" ht="12.75">
      <c r="C365" s="9"/>
      <c r="D365" s="9"/>
      <c r="E365" s="9"/>
      <c r="F365" s="9"/>
      <c r="G365" s="69"/>
      <c r="H365" s="9"/>
    </row>
    <row r="366" spans="6:8" s="7" customFormat="1" ht="12.75">
      <c r="F366" s="8"/>
      <c r="G366" s="8"/>
      <c r="H366" s="8"/>
    </row>
    <row r="367" spans="1:20" s="7" customFormat="1" ht="15.75">
      <c r="A367" s="18" t="s">
        <v>18</v>
      </c>
      <c r="F367" s="8"/>
      <c r="G367" s="8"/>
      <c r="H367" s="41"/>
      <c r="I367" s="36">
        <f>H370+H406</f>
        <v>118966</v>
      </c>
      <c r="S367" s="36"/>
      <c r="T367" s="36"/>
    </row>
    <row r="368" spans="1:10" s="65" customFormat="1" ht="12.75">
      <c r="A368" s="3"/>
      <c r="F368" s="66"/>
      <c r="G368" s="66"/>
      <c r="H368" s="14"/>
      <c r="I368" s="34"/>
      <c r="J368" s="51"/>
    </row>
    <row r="369" spans="1:9" ht="12.75">
      <c r="A369" t="s">
        <v>19</v>
      </c>
      <c r="F369" s="4"/>
      <c r="G369" s="4"/>
      <c r="H369" s="6"/>
      <c r="I369" s="83"/>
    </row>
    <row r="370" spans="1:20" ht="12.75">
      <c r="A370" s="4"/>
      <c r="B370" s="12" t="s">
        <v>319</v>
      </c>
      <c r="F370" s="4"/>
      <c r="H370" s="121">
        <f>SUM(H372:H404)</f>
        <v>112142</v>
      </c>
      <c r="I370" s="121"/>
      <c r="M370" s="9"/>
      <c r="N370" s="9"/>
      <c r="S370" s="33"/>
      <c r="T370" s="33"/>
    </row>
    <row r="371" spans="1:14" ht="12.75">
      <c r="A371" s="4"/>
      <c r="B371" s="10" t="s">
        <v>145</v>
      </c>
      <c r="F371" s="4"/>
      <c r="H371" s="85"/>
      <c r="I371" s="121"/>
      <c r="M371" s="9"/>
      <c r="N371" s="9"/>
    </row>
    <row r="372" spans="1:14" ht="12.75">
      <c r="A372" s="4"/>
      <c r="B372" s="10"/>
      <c r="C372" t="s">
        <v>260</v>
      </c>
      <c r="F372" s="4"/>
      <c r="H372" s="122">
        <v>57400</v>
      </c>
      <c r="I372" s="122"/>
      <c r="M372" s="9"/>
      <c r="N372" s="9"/>
    </row>
    <row r="373" spans="1:14" ht="12.75">
      <c r="A373" s="4"/>
      <c r="B373" s="12"/>
      <c r="C373" t="s">
        <v>192</v>
      </c>
      <c r="F373" s="4"/>
      <c r="H373" s="122">
        <v>934</v>
      </c>
      <c r="I373" s="122"/>
      <c r="M373" s="9"/>
      <c r="N373" s="9"/>
    </row>
    <row r="374" spans="1:14" ht="12.75">
      <c r="A374" s="4"/>
      <c r="B374" t="s">
        <v>149</v>
      </c>
      <c r="F374" s="4"/>
      <c r="H374" s="122"/>
      <c r="I374" s="122"/>
      <c r="M374" s="9"/>
      <c r="N374" s="9"/>
    </row>
    <row r="375" spans="1:14" ht="12.75">
      <c r="A375" s="4"/>
      <c r="C375" t="s">
        <v>193</v>
      </c>
      <c r="F375" s="4"/>
      <c r="H375" s="122">
        <v>13900</v>
      </c>
      <c r="I375" s="122"/>
      <c r="M375" s="9"/>
      <c r="N375" s="9"/>
    </row>
    <row r="376" spans="1:14" ht="12.75">
      <c r="A376" s="4"/>
      <c r="C376" t="s">
        <v>194</v>
      </c>
      <c r="F376" s="4"/>
      <c r="H376" s="122">
        <v>349</v>
      </c>
      <c r="I376" s="122"/>
      <c r="M376" s="9"/>
      <c r="N376" s="9"/>
    </row>
    <row r="377" spans="1:14" ht="12.75">
      <c r="A377" s="4"/>
      <c r="B377" t="s">
        <v>195</v>
      </c>
      <c r="E377" s="4"/>
      <c r="H377" s="122">
        <v>3010</v>
      </c>
      <c r="I377" s="122"/>
      <c r="M377" s="9"/>
      <c r="N377" s="9"/>
    </row>
    <row r="378" spans="1:14" ht="12.75">
      <c r="A378" s="4"/>
      <c r="B378" t="s">
        <v>44</v>
      </c>
      <c r="E378" s="4"/>
      <c r="H378" s="122">
        <v>400</v>
      </c>
      <c r="I378" s="122"/>
      <c r="M378" s="9"/>
      <c r="N378" s="9"/>
    </row>
    <row r="379" spans="1:14" ht="12.75">
      <c r="A379" s="4"/>
      <c r="B379" t="s">
        <v>230</v>
      </c>
      <c r="H379" s="122">
        <v>14500</v>
      </c>
      <c r="I379" s="122"/>
      <c r="M379" s="9"/>
      <c r="N379" s="9"/>
    </row>
    <row r="380" spans="1:14" ht="12.75">
      <c r="A380" s="11"/>
      <c r="B380" t="s">
        <v>95</v>
      </c>
      <c r="F380" s="4"/>
      <c r="H380" s="122">
        <v>265</v>
      </c>
      <c r="I380" s="122"/>
      <c r="M380" s="9"/>
      <c r="N380" s="178"/>
    </row>
    <row r="381" spans="1:14" ht="12.75">
      <c r="A381" s="11"/>
      <c r="B381" t="s">
        <v>212</v>
      </c>
      <c r="F381" s="4"/>
      <c r="H381" s="122">
        <v>660</v>
      </c>
      <c r="I381" s="122"/>
      <c r="M381" s="178"/>
      <c r="N381" s="178"/>
    </row>
    <row r="382" spans="1:14" ht="12.75">
      <c r="A382" s="11"/>
      <c r="B382" t="s">
        <v>158</v>
      </c>
      <c r="F382" s="4"/>
      <c r="H382" s="122">
        <v>1050</v>
      </c>
      <c r="I382" s="122"/>
      <c r="M382" s="9"/>
      <c r="N382" s="9"/>
    </row>
    <row r="383" spans="1:14" ht="12.75">
      <c r="A383" s="11"/>
      <c r="B383" s="10" t="s">
        <v>232</v>
      </c>
      <c r="C383" s="10"/>
      <c r="D383" s="10"/>
      <c r="E383" s="10"/>
      <c r="F383" s="11"/>
      <c r="H383" s="122">
        <v>600</v>
      </c>
      <c r="I383" s="122"/>
      <c r="M383" s="9"/>
      <c r="N383" s="9"/>
    </row>
    <row r="384" spans="1:14" ht="12.75">
      <c r="A384" s="11"/>
      <c r="B384" s="10" t="s">
        <v>237</v>
      </c>
      <c r="C384" s="10"/>
      <c r="D384" s="10"/>
      <c r="E384" s="10"/>
      <c r="F384" s="11"/>
      <c r="H384" s="122">
        <v>98</v>
      </c>
      <c r="I384" s="122"/>
      <c r="M384" s="178"/>
      <c r="N384" s="178"/>
    </row>
    <row r="385" spans="1:14" ht="12.75">
      <c r="A385" s="11"/>
      <c r="B385" s="10" t="s">
        <v>60</v>
      </c>
      <c r="C385" s="10"/>
      <c r="D385" s="10"/>
      <c r="E385" s="10"/>
      <c r="F385" s="11"/>
      <c r="H385" s="122">
        <v>780</v>
      </c>
      <c r="I385" s="122"/>
      <c r="M385" s="9"/>
      <c r="N385" s="9"/>
    </row>
    <row r="386" spans="1:14" ht="12.75">
      <c r="A386" s="11"/>
      <c r="B386" s="10" t="s">
        <v>61</v>
      </c>
      <c r="C386" s="10"/>
      <c r="D386" s="10"/>
      <c r="E386" s="10"/>
      <c r="F386" s="11"/>
      <c r="H386" s="122">
        <v>200</v>
      </c>
      <c r="I386" s="122"/>
      <c r="M386" s="9"/>
      <c r="N386" s="9"/>
    </row>
    <row r="387" spans="1:14" ht="12.75">
      <c r="A387" s="11"/>
      <c r="B387" s="10" t="s">
        <v>62</v>
      </c>
      <c r="H387" s="122">
        <v>620</v>
      </c>
      <c r="I387" s="122"/>
      <c r="M387" s="9"/>
      <c r="N387" s="9"/>
    </row>
    <row r="388" spans="1:14" ht="12.75">
      <c r="A388" s="11"/>
      <c r="B388" s="10" t="s">
        <v>117</v>
      </c>
      <c r="G388" s="83"/>
      <c r="H388" s="122">
        <v>168</v>
      </c>
      <c r="I388" s="122"/>
      <c r="M388" s="9"/>
      <c r="N388" s="9"/>
    </row>
    <row r="389" spans="1:14" s="10" customFormat="1" ht="12.75">
      <c r="A389" s="4"/>
      <c r="B389" s="10" t="s">
        <v>118</v>
      </c>
      <c r="C389"/>
      <c r="D389"/>
      <c r="E389"/>
      <c r="F389"/>
      <c r="G389"/>
      <c r="H389" s="166">
        <v>100</v>
      </c>
      <c r="I389" s="166"/>
      <c r="M389" s="9"/>
      <c r="N389" s="9"/>
    </row>
    <row r="390" spans="1:14" s="10" customFormat="1" ht="12.75">
      <c r="A390" s="4"/>
      <c r="B390" s="10" t="s">
        <v>281</v>
      </c>
      <c r="C390"/>
      <c r="D390"/>
      <c r="E390"/>
      <c r="F390"/>
      <c r="G390"/>
      <c r="H390" s="166">
        <v>0</v>
      </c>
      <c r="I390" s="166"/>
      <c r="M390" s="9"/>
      <c r="N390" s="9"/>
    </row>
    <row r="391" spans="1:9" s="10" customFormat="1" ht="12.75">
      <c r="A391" s="4"/>
      <c r="B391" s="10" t="s">
        <v>119</v>
      </c>
      <c r="C391"/>
      <c r="D391"/>
      <c r="E391"/>
      <c r="F391"/>
      <c r="G391"/>
      <c r="H391" s="166">
        <v>32</v>
      </c>
      <c r="I391" s="166"/>
    </row>
    <row r="392" spans="1:9" ht="12.75">
      <c r="A392" s="4"/>
      <c r="B392" s="10" t="s">
        <v>563</v>
      </c>
      <c r="G392" s="6"/>
      <c r="H392" s="122">
        <v>700</v>
      </c>
      <c r="I392" s="122"/>
    </row>
    <row r="393" spans="1:9" ht="12.75">
      <c r="A393" s="4"/>
      <c r="B393" t="s">
        <v>464</v>
      </c>
      <c r="F393" s="4"/>
      <c r="G393" s="6"/>
      <c r="H393" s="122">
        <v>7490</v>
      </c>
      <c r="I393" s="122"/>
    </row>
    <row r="394" spans="1:9" ht="12.75">
      <c r="A394" s="4"/>
      <c r="B394" t="s">
        <v>465</v>
      </c>
      <c r="F394" s="4"/>
      <c r="G394" s="6"/>
      <c r="H394" s="122">
        <v>1154</v>
      </c>
      <c r="I394" s="122"/>
    </row>
    <row r="395" spans="1:9" ht="12.75">
      <c r="A395" s="4"/>
      <c r="B395" t="s">
        <v>507</v>
      </c>
      <c r="F395" s="4"/>
      <c r="G395" s="6"/>
      <c r="H395" s="122">
        <v>473</v>
      </c>
      <c r="I395" s="122"/>
    </row>
    <row r="396" spans="1:9" ht="12.75">
      <c r="A396" s="4"/>
      <c r="B396" t="s">
        <v>505</v>
      </c>
      <c r="F396" s="4"/>
      <c r="G396" s="6"/>
      <c r="H396" s="122">
        <v>543</v>
      </c>
      <c r="I396" s="122"/>
    </row>
    <row r="397" spans="1:9" ht="12.75">
      <c r="A397" s="4"/>
      <c r="B397" t="s">
        <v>506</v>
      </c>
      <c r="F397" s="4"/>
      <c r="G397" s="6"/>
      <c r="H397" s="122">
        <v>115</v>
      </c>
      <c r="I397" s="122"/>
    </row>
    <row r="398" spans="1:12" ht="12.75">
      <c r="A398" s="4"/>
      <c r="B398" t="s">
        <v>229</v>
      </c>
      <c r="F398" s="4"/>
      <c r="G398" s="6"/>
      <c r="H398" s="122">
        <v>2742</v>
      </c>
      <c r="I398" s="122"/>
      <c r="L398" s="17"/>
    </row>
    <row r="399" spans="1:9" ht="12.75">
      <c r="A399" s="4"/>
      <c r="B399" t="s">
        <v>246</v>
      </c>
      <c r="F399" s="4"/>
      <c r="G399" s="83"/>
      <c r="H399" s="122">
        <v>1642</v>
      </c>
      <c r="I399" s="122"/>
    </row>
    <row r="400" spans="1:9" ht="12.75">
      <c r="A400" s="4"/>
      <c r="B400" t="s">
        <v>390</v>
      </c>
      <c r="F400" s="4"/>
      <c r="G400" s="83"/>
      <c r="H400" s="122">
        <v>306</v>
      </c>
      <c r="I400" s="122"/>
    </row>
    <row r="401" spans="1:9" ht="12.75">
      <c r="A401" s="4"/>
      <c r="B401" t="s">
        <v>247</v>
      </c>
      <c r="F401" s="4"/>
      <c r="G401" s="6"/>
      <c r="H401" s="122">
        <v>716</v>
      </c>
      <c r="I401" s="122"/>
    </row>
    <row r="402" spans="1:9" ht="12.75">
      <c r="A402" s="4"/>
      <c r="B402" t="s">
        <v>294</v>
      </c>
      <c r="F402" s="4"/>
      <c r="G402" s="6"/>
      <c r="H402" s="122">
        <v>155</v>
      </c>
      <c r="I402" s="122"/>
    </row>
    <row r="403" spans="1:9" ht="12" customHeight="1">
      <c r="A403" s="4"/>
      <c r="B403" t="s">
        <v>63</v>
      </c>
      <c r="F403" s="4"/>
      <c r="H403" s="122">
        <v>1000</v>
      </c>
      <c r="I403" s="122"/>
    </row>
    <row r="404" spans="1:9" ht="12" customHeight="1">
      <c r="A404" s="4"/>
      <c r="B404" t="s">
        <v>575</v>
      </c>
      <c r="F404" s="4"/>
      <c r="H404" s="122">
        <v>40</v>
      </c>
      <c r="I404" s="122"/>
    </row>
    <row r="405" spans="1:9" ht="12" customHeight="1">
      <c r="A405" s="4"/>
      <c r="F405" s="4"/>
      <c r="H405" s="122"/>
      <c r="I405" s="105"/>
    </row>
    <row r="406" spans="1:9" ht="12.75">
      <c r="A406" s="4"/>
      <c r="B406" s="12" t="s">
        <v>20</v>
      </c>
      <c r="E406" s="4"/>
      <c r="F406" s="4"/>
      <c r="H406" s="121">
        <f>SUM(H408:H414)</f>
        <v>6824</v>
      </c>
      <c r="I406" s="121"/>
    </row>
    <row r="407" spans="1:9" ht="12.75">
      <c r="A407" s="4"/>
      <c r="B407" s="47" t="s">
        <v>383</v>
      </c>
      <c r="E407" s="4"/>
      <c r="F407" s="4"/>
      <c r="H407" s="122"/>
      <c r="I407" s="121"/>
    </row>
    <row r="408" spans="1:9" ht="12.75">
      <c r="A408" s="4"/>
      <c r="B408" s="110" t="s">
        <v>380</v>
      </c>
      <c r="C408" s="85"/>
      <c r="D408" s="85"/>
      <c r="E408" s="104"/>
      <c r="F408" s="104"/>
      <c r="G408" s="85"/>
      <c r="H408" s="122">
        <v>3200</v>
      </c>
      <c r="I408" s="122"/>
    </row>
    <row r="409" spans="1:9" ht="12.75">
      <c r="A409" s="4"/>
      <c r="B409" s="10" t="s">
        <v>466</v>
      </c>
      <c r="E409" s="4"/>
      <c r="F409" s="4"/>
      <c r="H409" s="122">
        <v>1562</v>
      </c>
      <c r="I409" s="122"/>
    </row>
    <row r="410" spans="1:9" ht="12.75">
      <c r="A410" s="4"/>
      <c r="B410" s="10" t="s">
        <v>510</v>
      </c>
      <c r="E410" s="4"/>
      <c r="F410" s="4"/>
      <c r="H410" s="122">
        <v>250</v>
      </c>
      <c r="I410" s="122"/>
    </row>
    <row r="411" spans="1:9" ht="12.75">
      <c r="A411" s="4"/>
      <c r="B411" s="10" t="s">
        <v>379</v>
      </c>
      <c r="E411" s="4"/>
      <c r="F411" s="4"/>
      <c r="G411" s="6"/>
      <c r="H411" s="122">
        <v>237</v>
      </c>
      <c r="I411" s="122"/>
    </row>
    <row r="412" spans="1:9" ht="12.75">
      <c r="A412" s="4"/>
      <c r="B412" s="10" t="s">
        <v>391</v>
      </c>
      <c r="E412" s="4"/>
      <c r="F412" s="4"/>
      <c r="G412" s="6"/>
      <c r="H412" s="122">
        <v>575</v>
      </c>
      <c r="I412" s="122"/>
    </row>
    <row r="413" spans="1:9" ht="12.75">
      <c r="A413" s="4"/>
      <c r="B413" s="47" t="s">
        <v>384</v>
      </c>
      <c r="H413" s="122"/>
      <c r="I413" s="122"/>
    </row>
    <row r="414" spans="1:9" ht="12.75">
      <c r="A414" s="4"/>
      <c r="B414" s="47" t="s">
        <v>382</v>
      </c>
      <c r="H414" s="122">
        <v>1000</v>
      </c>
      <c r="I414" s="165"/>
    </row>
    <row r="415" spans="1:8" s="65" customFormat="1" ht="12.75">
      <c r="A415" s="66"/>
      <c r="H415" s="87"/>
    </row>
    <row r="416" spans="1:8" s="65" customFormat="1" ht="12.75">
      <c r="A416" s="159" t="s">
        <v>181</v>
      </c>
      <c r="B416" s="5"/>
      <c r="E416" s="66"/>
      <c r="F416" s="66"/>
      <c r="H416" s="160"/>
    </row>
    <row r="417" spans="1:8" ht="12.75">
      <c r="A417" s="28" t="s">
        <v>182</v>
      </c>
      <c r="B417" s="12"/>
      <c r="E417" s="4"/>
      <c r="F417" s="4"/>
      <c r="H417" s="13"/>
    </row>
    <row r="418" spans="1:8" ht="12.75">
      <c r="A418" s="28" t="s">
        <v>188</v>
      </c>
      <c r="B418" s="12"/>
      <c r="E418" s="4"/>
      <c r="F418" s="4"/>
      <c r="H418" s="13"/>
    </row>
    <row r="419" spans="1:8" ht="12.75">
      <c r="A419" s="28" t="s">
        <v>385</v>
      </c>
      <c r="B419" s="12"/>
      <c r="E419" s="4"/>
      <c r="F419" s="4"/>
      <c r="H419" s="13"/>
    </row>
    <row r="420" spans="1:8" ht="12.75">
      <c r="A420" s="28"/>
      <c r="B420" s="12"/>
      <c r="E420" s="4"/>
      <c r="F420" s="4"/>
      <c r="H420" s="13"/>
    </row>
    <row r="421" spans="1:8" ht="12.75">
      <c r="A421" s="28"/>
      <c r="B421" s="12"/>
      <c r="E421" s="4"/>
      <c r="F421" s="4"/>
      <c r="H421" s="13"/>
    </row>
    <row r="422" spans="1:9" ht="15.75">
      <c r="A422" s="195" t="s">
        <v>555</v>
      </c>
      <c r="B422" s="12"/>
      <c r="E422" s="4"/>
      <c r="F422" s="4"/>
      <c r="H422" s="13"/>
      <c r="I422" s="36">
        <f>SUM(G424:G425)</f>
        <v>38454</v>
      </c>
    </row>
    <row r="423" spans="1:8" s="65" customFormat="1" ht="12.75">
      <c r="A423" s="64"/>
      <c r="B423" s="5"/>
      <c r="E423" s="66"/>
      <c r="F423" s="66"/>
      <c r="H423" s="160"/>
    </row>
    <row r="424" spans="1:8" s="65" customFormat="1" ht="12.75">
      <c r="A424" s="64"/>
      <c r="B424" s="5"/>
      <c r="C424" s="65" t="s">
        <v>557</v>
      </c>
      <c r="E424" s="66"/>
      <c r="F424" s="66"/>
      <c r="G424" s="117">
        <v>10179</v>
      </c>
      <c r="H424" s="109"/>
    </row>
    <row r="425" spans="1:8" s="65" customFormat="1" ht="12.75">
      <c r="A425" s="64"/>
      <c r="B425" s="5"/>
      <c r="C425" s="65" t="s">
        <v>558</v>
      </c>
      <c r="E425" s="66"/>
      <c r="F425" s="66"/>
      <c r="G425" s="117">
        <v>28275</v>
      </c>
      <c r="H425" s="109"/>
    </row>
    <row r="426" spans="1:8" s="65" customFormat="1" ht="12.75">
      <c r="A426" s="159"/>
      <c r="B426" s="5"/>
      <c r="E426" s="66"/>
      <c r="F426" s="66"/>
      <c r="H426" s="160"/>
    </row>
    <row r="427" spans="1:8" ht="12.75">
      <c r="A427" s="28" t="s">
        <v>556</v>
      </c>
      <c r="B427" s="12"/>
      <c r="E427" s="4"/>
      <c r="F427" s="4"/>
      <c r="H427" s="13"/>
    </row>
    <row r="428" spans="1:8" ht="12.75">
      <c r="A428" s="28"/>
      <c r="B428" s="12"/>
      <c r="E428" s="4"/>
      <c r="F428" s="4"/>
      <c r="H428" s="13"/>
    </row>
    <row r="429" spans="1:8" ht="12.75">
      <c r="A429" s="28"/>
      <c r="B429" s="12"/>
      <c r="E429" s="4"/>
      <c r="F429" s="4"/>
      <c r="H429" s="13"/>
    </row>
    <row r="430" spans="1:8" ht="12.75">
      <c r="A430" s="28"/>
      <c r="B430" s="12"/>
      <c r="E430" s="4"/>
      <c r="F430" s="4"/>
      <c r="H430" s="13"/>
    </row>
    <row r="431" spans="1:9" ht="15.75">
      <c r="A431" s="18" t="s">
        <v>21</v>
      </c>
      <c r="F431" s="4"/>
      <c r="G431" s="4"/>
      <c r="H431" s="6"/>
      <c r="I431" s="36">
        <f>SUM(H433:H452)</f>
        <v>9455</v>
      </c>
    </row>
    <row r="432" spans="1:9" ht="15.75">
      <c r="A432" s="18"/>
      <c r="F432" s="4"/>
      <c r="G432" s="4"/>
      <c r="H432" s="6"/>
      <c r="I432" s="36"/>
    </row>
    <row r="433" spans="2:9" s="65" customFormat="1" ht="12.75">
      <c r="B433" s="107" t="s">
        <v>33</v>
      </c>
      <c r="C433" s="87"/>
      <c r="D433" s="87"/>
      <c r="E433" s="87"/>
      <c r="F433" s="87"/>
      <c r="G433" s="108"/>
      <c r="H433" s="167">
        <v>3430</v>
      </c>
      <c r="I433" s="87"/>
    </row>
    <row r="434" spans="2:9" s="65" customFormat="1" ht="12.75">
      <c r="B434" s="65" t="s">
        <v>305</v>
      </c>
      <c r="G434" s="66"/>
      <c r="H434" s="73"/>
      <c r="I434" s="87"/>
    </row>
    <row r="435" spans="2:9" s="65" customFormat="1" ht="12.75">
      <c r="B435" s="65" t="s">
        <v>306</v>
      </c>
      <c r="G435" s="66"/>
      <c r="H435" s="73"/>
      <c r="I435" s="87"/>
    </row>
    <row r="436" spans="7:9" ht="12.75">
      <c r="G436" s="4"/>
      <c r="H436" s="73"/>
      <c r="I436" s="85"/>
    </row>
    <row r="437" spans="2:9" ht="12.75">
      <c r="B437" s="5" t="s">
        <v>121</v>
      </c>
      <c r="G437" s="4"/>
      <c r="H437" s="167">
        <v>2036</v>
      </c>
      <c r="I437" s="85"/>
    </row>
    <row r="438" spans="2:9" ht="12.75">
      <c r="B438" s="7" t="s">
        <v>146</v>
      </c>
      <c r="G438" s="4"/>
      <c r="H438" s="161"/>
      <c r="I438" s="85"/>
    </row>
    <row r="439" spans="2:9" ht="12.75">
      <c r="B439" s="7" t="s">
        <v>147</v>
      </c>
      <c r="G439" s="4"/>
      <c r="H439" s="161"/>
      <c r="I439" s="85"/>
    </row>
    <row r="440" spans="2:9" ht="12.75">
      <c r="B440" s="7"/>
      <c r="G440" s="4"/>
      <c r="H440" s="161"/>
      <c r="I440" s="85"/>
    </row>
    <row r="441" spans="2:9" ht="12.75">
      <c r="B441" s="5" t="s">
        <v>295</v>
      </c>
      <c r="G441" s="4"/>
      <c r="H441" s="167">
        <v>987</v>
      </c>
      <c r="I441" s="85"/>
    </row>
    <row r="442" spans="2:9" ht="12.75">
      <c r="B442" s="65" t="s">
        <v>296</v>
      </c>
      <c r="G442" s="4"/>
      <c r="H442" s="161"/>
      <c r="I442" s="85"/>
    </row>
    <row r="443" spans="2:12" ht="12.75">
      <c r="B443" s="65"/>
      <c r="G443" s="4"/>
      <c r="H443" s="121"/>
      <c r="I443" s="85"/>
      <c r="L443" s="17"/>
    </row>
    <row r="444" spans="2:9" ht="12.75">
      <c r="B444" s="5" t="s">
        <v>503</v>
      </c>
      <c r="G444" s="4"/>
      <c r="H444" s="121">
        <v>1015</v>
      </c>
      <c r="I444" s="104"/>
    </row>
    <row r="445" spans="2:9" ht="12.75">
      <c r="B445" s="65" t="s">
        <v>504</v>
      </c>
      <c r="G445" s="4"/>
      <c r="H445" s="121"/>
      <c r="I445" s="85"/>
    </row>
    <row r="446" spans="2:9" ht="12.75">
      <c r="B446" s="7"/>
      <c r="G446" s="4"/>
      <c r="H446" s="121"/>
      <c r="I446" s="85"/>
    </row>
    <row r="447" spans="2:9" ht="12.75">
      <c r="B447" s="5" t="s">
        <v>370</v>
      </c>
      <c r="G447" s="4"/>
      <c r="H447" s="121">
        <v>180</v>
      </c>
      <c r="I447" s="85"/>
    </row>
    <row r="448" spans="2:9" ht="12.75">
      <c r="B448" s="65" t="s">
        <v>381</v>
      </c>
      <c r="G448" s="4"/>
      <c r="H448" s="104"/>
      <c r="I448" s="85"/>
    </row>
    <row r="449" spans="2:9" ht="12.75">
      <c r="B449" s="65"/>
      <c r="G449" s="4"/>
      <c r="H449" s="104"/>
      <c r="I449" s="85"/>
    </row>
    <row r="450" spans="2:9" ht="12.75">
      <c r="B450" s="5" t="s">
        <v>392</v>
      </c>
      <c r="G450" s="4"/>
      <c r="H450" s="121">
        <v>1807</v>
      </c>
      <c r="I450" s="85"/>
    </row>
    <row r="451" spans="2:8" ht="12.75">
      <c r="B451" s="65" t="s">
        <v>393</v>
      </c>
      <c r="G451" s="4"/>
      <c r="H451" s="104"/>
    </row>
    <row r="452" spans="2:8" ht="12.75">
      <c r="B452" s="65" t="s">
        <v>394</v>
      </c>
      <c r="G452" s="4"/>
      <c r="H452" s="104"/>
    </row>
    <row r="453" spans="2:8" ht="12.75">
      <c r="B453" s="65"/>
      <c r="G453" s="4"/>
      <c r="H453" s="104"/>
    </row>
    <row r="454" spans="2:8" ht="12.75">
      <c r="B454" s="7"/>
      <c r="G454" s="4"/>
      <c r="H454" s="85"/>
    </row>
    <row r="455" spans="1:9" ht="15.75">
      <c r="A455" s="18" t="s">
        <v>91</v>
      </c>
      <c r="B455" s="7"/>
      <c r="G455" s="4"/>
      <c r="H455" s="104"/>
      <c r="I455" s="86">
        <v>1872</v>
      </c>
    </row>
    <row r="456" spans="1:9" s="7" customFormat="1" ht="12.75">
      <c r="A456" s="3"/>
      <c r="G456" s="8"/>
      <c r="H456" s="8"/>
      <c r="I456" s="34"/>
    </row>
    <row r="457" spans="1:9" s="7" customFormat="1" ht="12.75">
      <c r="A457" s="65" t="s">
        <v>320</v>
      </c>
      <c r="G457" s="8"/>
      <c r="H457" s="8"/>
      <c r="I457" s="34"/>
    </row>
    <row r="458" spans="1:8" ht="12.75">
      <c r="A458" t="s">
        <v>321</v>
      </c>
      <c r="B458" s="7"/>
      <c r="G458" s="4"/>
      <c r="H458" s="4"/>
    </row>
    <row r="459" spans="1:8" ht="12.75">
      <c r="A459" t="s">
        <v>468</v>
      </c>
      <c r="B459" s="7"/>
      <c r="G459" s="4"/>
      <c r="H459" s="4"/>
    </row>
    <row r="460" spans="1:9" ht="12.75">
      <c r="A460" t="s">
        <v>467</v>
      </c>
      <c r="B460" s="7"/>
      <c r="G460" s="4"/>
      <c r="H460" s="4"/>
      <c r="I460" s="85"/>
    </row>
    <row r="461" spans="2:8" ht="12.75">
      <c r="B461" s="7"/>
      <c r="G461" s="4"/>
      <c r="H461" s="4"/>
    </row>
    <row r="462" spans="2:8" ht="12.75">
      <c r="B462" s="7"/>
      <c r="G462" s="4"/>
      <c r="H462" s="4"/>
    </row>
    <row r="463" spans="1:9" ht="15.75">
      <c r="A463" s="18" t="s">
        <v>96</v>
      </c>
      <c r="B463" s="7"/>
      <c r="G463" s="4"/>
      <c r="H463" s="4"/>
      <c r="I463" s="36">
        <f>SUM(F465:F467)</f>
        <v>1446</v>
      </c>
    </row>
    <row r="464" spans="1:9" s="7" customFormat="1" ht="12.75">
      <c r="A464" s="3"/>
      <c r="G464" s="8"/>
      <c r="H464" s="8"/>
      <c r="I464" s="34"/>
    </row>
    <row r="465" spans="1:9" s="7" customFormat="1" ht="12.75">
      <c r="A465" s="3"/>
      <c r="B465" s="7" t="s">
        <v>124</v>
      </c>
      <c r="F465" s="59">
        <v>1207</v>
      </c>
      <c r="G465" s="8"/>
      <c r="H465" s="8"/>
      <c r="I465" s="34"/>
    </row>
    <row r="466" spans="1:9" s="7" customFormat="1" ht="12.75">
      <c r="A466" s="3"/>
      <c r="B466" s="7" t="s">
        <v>125</v>
      </c>
      <c r="F466" s="59">
        <v>24</v>
      </c>
      <c r="G466" s="8"/>
      <c r="H466" s="8"/>
      <c r="I466" s="34"/>
    </row>
    <row r="467" spans="1:9" s="7" customFormat="1" ht="12.75">
      <c r="A467" s="3"/>
      <c r="B467" s="7" t="s">
        <v>126</v>
      </c>
      <c r="F467" s="59">
        <v>215</v>
      </c>
      <c r="G467" s="8"/>
      <c r="H467" s="8"/>
      <c r="I467" s="34"/>
    </row>
    <row r="468" spans="1:9" s="7" customFormat="1" ht="12.75">
      <c r="A468" s="3"/>
      <c r="G468" s="8"/>
      <c r="H468" s="8"/>
      <c r="I468" s="34"/>
    </row>
    <row r="469" spans="1:9" s="7" customFormat="1" ht="12.75">
      <c r="A469" s="65" t="s">
        <v>289</v>
      </c>
      <c r="G469" s="8"/>
      <c r="H469" s="8"/>
      <c r="I469" s="34"/>
    </row>
    <row r="470" spans="1:9" s="7" customFormat="1" ht="12.75">
      <c r="A470" s="65" t="s">
        <v>290</v>
      </c>
      <c r="G470" s="8"/>
      <c r="H470" s="8"/>
      <c r="I470" s="34"/>
    </row>
    <row r="471" spans="1:9" s="7" customFormat="1" ht="12.75">
      <c r="A471" s="65" t="s">
        <v>291</v>
      </c>
      <c r="G471" s="8"/>
      <c r="H471" s="8"/>
      <c r="I471" s="169"/>
    </row>
    <row r="472" spans="2:8" ht="12.75">
      <c r="B472" s="7"/>
      <c r="G472" s="4"/>
      <c r="H472" s="4"/>
    </row>
    <row r="473" spans="2:8" ht="12.75">
      <c r="B473" s="7"/>
      <c r="G473" s="4"/>
      <c r="H473" s="4"/>
    </row>
    <row r="474" spans="1:9" ht="15.75">
      <c r="A474" s="18" t="s">
        <v>22</v>
      </c>
      <c r="G474" s="4"/>
      <c r="H474" s="4"/>
      <c r="I474" s="36">
        <f>H476+H477+H492</f>
        <v>9154</v>
      </c>
    </row>
    <row r="475" spans="1:9" ht="12.75">
      <c r="A475" s="3"/>
      <c r="G475" s="4"/>
      <c r="H475" s="6"/>
      <c r="I475" s="23"/>
    </row>
    <row r="476" spans="1:9" ht="12.75">
      <c r="A476" s="3"/>
      <c r="B476" s="5" t="s">
        <v>120</v>
      </c>
      <c r="G476" s="4"/>
      <c r="H476" s="121">
        <v>200</v>
      </c>
      <c r="I476" s="23"/>
    </row>
    <row r="477" spans="2:9" s="65" customFormat="1" ht="12.75">
      <c r="B477" s="5" t="s">
        <v>129</v>
      </c>
      <c r="G477" s="66"/>
      <c r="H477" s="46">
        <f>SUM(G478:G490)</f>
        <v>1503</v>
      </c>
      <c r="I477" s="34"/>
    </row>
    <row r="478" spans="2:9" ht="12.75">
      <c r="B478" s="5"/>
      <c r="C478" t="s">
        <v>159</v>
      </c>
      <c r="G478">
        <v>464</v>
      </c>
      <c r="H478" s="33"/>
      <c r="I478" s="23"/>
    </row>
    <row r="479" spans="2:9" ht="12.75">
      <c r="B479" s="5"/>
      <c r="C479" t="s">
        <v>160</v>
      </c>
      <c r="G479">
        <v>100</v>
      </c>
      <c r="H479" s="33"/>
      <c r="I479" s="23"/>
    </row>
    <row r="480" spans="2:9" s="65" customFormat="1" ht="12.75">
      <c r="B480" s="5"/>
      <c r="C480" s="65" t="s">
        <v>238</v>
      </c>
      <c r="G480" s="65">
        <v>10</v>
      </c>
      <c r="H480" s="33"/>
      <c r="I480" s="34"/>
    </row>
    <row r="481" spans="2:9" s="65" customFormat="1" ht="12.75">
      <c r="B481" s="5"/>
      <c r="C481" s="65" t="s">
        <v>161</v>
      </c>
      <c r="G481" s="65">
        <v>150</v>
      </c>
      <c r="H481" s="33"/>
      <c r="I481" s="34"/>
    </row>
    <row r="482" spans="2:9" s="87" customFormat="1" ht="12.75">
      <c r="B482" s="107"/>
      <c r="C482" s="87" t="s">
        <v>162</v>
      </c>
      <c r="G482" s="87">
        <v>110</v>
      </c>
      <c r="H482" s="121"/>
      <c r="I482" s="169"/>
    </row>
    <row r="483" spans="2:9" s="87" customFormat="1" ht="12.75">
      <c r="B483" s="107"/>
      <c r="C483" s="87" t="s">
        <v>471</v>
      </c>
      <c r="G483" s="87">
        <v>100</v>
      </c>
      <c r="H483" s="121"/>
      <c r="I483" s="169"/>
    </row>
    <row r="484" spans="2:9" s="85" customFormat="1" ht="12.75">
      <c r="B484" s="107"/>
      <c r="C484" s="85" t="s">
        <v>163</v>
      </c>
      <c r="G484" s="85">
        <v>34</v>
      </c>
      <c r="H484" s="121"/>
      <c r="I484" s="170"/>
    </row>
    <row r="485" spans="2:9" s="85" customFormat="1" ht="12.75">
      <c r="B485" s="107"/>
      <c r="C485" s="85" t="s">
        <v>164</v>
      </c>
      <c r="G485" s="85">
        <v>40</v>
      </c>
      <c r="H485" s="121"/>
      <c r="I485" s="170"/>
    </row>
    <row r="486" spans="2:9" s="85" customFormat="1" ht="12.75">
      <c r="B486" s="107"/>
      <c r="C486" s="85" t="s">
        <v>542</v>
      </c>
      <c r="G486" s="85">
        <v>7</v>
      </c>
      <c r="H486" s="121"/>
      <c r="I486" s="170"/>
    </row>
    <row r="487" spans="2:9" s="85" customFormat="1" ht="12.75">
      <c r="B487" s="107"/>
      <c r="C487" s="85" t="s">
        <v>543</v>
      </c>
      <c r="G487" s="85">
        <v>100</v>
      </c>
      <c r="H487" s="121"/>
      <c r="I487" s="170"/>
    </row>
    <row r="488" spans="2:9" s="85" customFormat="1" ht="12.75">
      <c r="B488" s="107"/>
      <c r="C488" s="85" t="s">
        <v>469</v>
      </c>
      <c r="H488" s="121"/>
      <c r="I488" s="170"/>
    </row>
    <row r="489" spans="2:9" s="85" customFormat="1" ht="12.75">
      <c r="B489" s="107"/>
      <c r="C489" s="85" t="s">
        <v>470</v>
      </c>
      <c r="G489" s="85">
        <v>300</v>
      </c>
      <c r="H489" s="121"/>
      <c r="I489" s="170"/>
    </row>
    <row r="490" spans="2:9" s="85" customFormat="1" ht="12.75">
      <c r="B490" s="107"/>
      <c r="C490" s="85" t="s">
        <v>544</v>
      </c>
      <c r="G490" s="85">
        <v>88</v>
      </c>
      <c r="H490" s="109"/>
      <c r="I490" s="170"/>
    </row>
    <row r="491" spans="2:13" s="85" customFormat="1" ht="12.75">
      <c r="B491" s="107"/>
      <c r="D491" s="85" t="s">
        <v>545</v>
      </c>
      <c r="H491" s="121"/>
      <c r="I491" s="170"/>
      <c r="M491" s="122"/>
    </row>
    <row r="492" spans="2:13" s="85" customFormat="1" ht="12.75">
      <c r="B492" s="107" t="s">
        <v>553</v>
      </c>
      <c r="G492" s="104"/>
      <c r="H492" s="46">
        <f>SUM(G493:G494)</f>
        <v>7451</v>
      </c>
      <c r="M492" s="165"/>
    </row>
    <row r="493" spans="2:13" s="85" customFormat="1" ht="12.75">
      <c r="B493" s="107"/>
      <c r="C493" s="85" t="s">
        <v>554</v>
      </c>
      <c r="G493" s="105">
        <v>7063</v>
      </c>
      <c r="H493" s="171"/>
      <c r="M493" s="169"/>
    </row>
    <row r="494" spans="2:13" s="85" customFormat="1" ht="12.75">
      <c r="B494" s="107"/>
      <c r="C494" s="85" t="s">
        <v>552</v>
      </c>
      <c r="G494" s="105">
        <v>388</v>
      </c>
      <c r="H494" s="171"/>
      <c r="M494" s="169"/>
    </row>
    <row r="495" spans="2:7" s="85" customFormat="1" ht="12.75">
      <c r="B495" s="88"/>
      <c r="G495" s="105"/>
    </row>
    <row r="496" spans="2:7" s="85" customFormat="1" ht="12.75">
      <c r="B496" s="85" t="s">
        <v>244</v>
      </c>
      <c r="G496" s="104"/>
    </row>
    <row r="497" s="85" customFormat="1" ht="12.75">
      <c r="G497" s="104"/>
    </row>
    <row r="498" spans="2:7" s="85" customFormat="1" ht="12.75">
      <c r="B498" s="88"/>
      <c r="G498" s="104"/>
    </row>
    <row r="499" spans="1:9" s="85" customFormat="1" ht="15.75">
      <c r="A499" s="172" t="s">
        <v>53</v>
      </c>
      <c r="G499" s="104"/>
      <c r="H499" s="105"/>
      <c r="I499" s="86">
        <f>SUM(H501:H502)</f>
        <v>13200</v>
      </c>
    </row>
    <row r="500" spans="1:9" s="88" customFormat="1" ht="12.75">
      <c r="A500" s="99"/>
      <c r="G500" s="101"/>
      <c r="H500" s="173"/>
      <c r="I500" s="169"/>
    </row>
    <row r="501" spans="1:9" s="85" customFormat="1" ht="12.75">
      <c r="A501" s="99"/>
      <c r="B501" s="85" t="s">
        <v>54</v>
      </c>
      <c r="G501" s="104"/>
      <c r="H501" s="116">
        <v>7100</v>
      </c>
      <c r="I501" s="174"/>
    </row>
    <row r="502" spans="2:9" s="85" customFormat="1" ht="12.75">
      <c r="B502" s="85" t="s">
        <v>55</v>
      </c>
      <c r="G502" s="104"/>
      <c r="H502" s="116">
        <v>6100</v>
      </c>
      <c r="I502" s="174"/>
    </row>
    <row r="503" spans="7:9" s="85" customFormat="1" ht="12.75">
      <c r="G503" s="104"/>
      <c r="H503" s="116"/>
      <c r="I503" s="170"/>
    </row>
    <row r="504" spans="1:9" s="85" customFormat="1" ht="12.75">
      <c r="A504" s="85" t="s">
        <v>472</v>
      </c>
      <c r="G504" s="104"/>
      <c r="H504" s="116"/>
      <c r="I504" s="170"/>
    </row>
    <row r="505" spans="1:9" s="85" customFormat="1" ht="12.75">
      <c r="A505" s="85" t="s">
        <v>473</v>
      </c>
      <c r="G505" s="104"/>
      <c r="H505" s="116"/>
      <c r="I505" s="170"/>
    </row>
    <row r="506" spans="7:9" s="85" customFormat="1" ht="12.75">
      <c r="G506" s="104"/>
      <c r="H506" s="116"/>
      <c r="I506" s="170"/>
    </row>
    <row r="507" spans="7:9" s="85" customFormat="1" ht="12.75">
      <c r="G507" s="104"/>
      <c r="H507" s="116"/>
      <c r="I507" s="170"/>
    </row>
    <row r="508" spans="1:9" s="85" customFormat="1" ht="15.75">
      <c r="A508" s="172" t="s">
        <v>87</v>
      </c>
      <c r="G508" s="104"/>
      <c r="H508" s="104"/>
      <c r="I508" s="86">
        <f>SUM(H510:H514)</f>
        <v>2478</v>
      </c>
    </row>
    <row r="509" spans="1:10" s="88" customFormat="1" ht="12.75">
      <c r="A509" s="85"/>
      <c r="G509" s="101"/>
      <c r="H509" s="173"/>
      <c r="I509" s="169"/>
      <c r="J509" s="175"/>
    </row>
    <row r="510" spans="2:8" s="85" customFormat="1" ht="12.75">
      <c r="B510" s="107" t="s">
        <v>97</v>
      </c>
      <c r="F510" s="104"/>
      <c r="G510" s="104"/>
      <c r="H510" s="107">
        <v>24</v>
      </c>
    </row>
    <row r="511" spans="2:8" s="85" customFormat="1" ht="12.75">
      <c r="B511" s="107" t="s">
        <v>48</v>
      </c>
      <c r="F511" s="104"/>
      <c r="G511" s="104"/>
      <c r="H511" s="107"/>
    </row>
    <row r="512" spans="2:8" s="85" customFormat="1" ht="12.75">
      <c r="B512" s="107"/>
      <c r="C512" s="85" t="s">
        <v>481</v>
      </c>
      <c r="F512" s="104"/>
      <c r="G512" s="104"/>
      <c r="H512" s="107"/>
    </row>
    <row r="513" spans="2:8" s="85" customFormat="1" ht="12.75">
      <c r="B513" s="107"/>
      <c r="F513" s="104"/>
      <c r="G513" s="104"/>
      <c r="H513" s="107"/>
    </row>
    <row r="514" spans="2:8" s="87" customFormat="1" ht="12.75">
      <c r="B514" s="107" t="s">
        <v>86</v>
      </c>
      <c r="H514" s="171">
        <f>G515+G520+G530+G533+G541</f>
        <v>2454</v>
      </c>
    </row>
    <row r="515" spans="2:8" s="85" customFormat="1" ht="12.75">
      <c r="B515" s="88" t="s">
        <v>74</v>
      </c>
      <c r="G515" s="122">
        <f>SUM(F516:F518)</f>
        <v>190</v>
      </c>
      <c r="H515" s="176"/>
    </row>
    <row r="516" spans="2:8" s="85" customFormat="1" ht="12.75">
      <c r="B516" s="88"/>
      <c r="C516" s="85" t="s">
        <v>371</v>
      </c>
      <c r="F516" s="85">
        <v>90</v>
      </c>
      <c r="H516" s="176"/>
    </row>
    <row r="517" spans="2:8" s="85" customFormat="1" ht="12.75">
      <c r="B517" s="88"/>
      <c r="C517" s="85" t="s">
        <v>482</v>
      </c>
      <c r="F517" s="85">
        <v>100</v>
      </c>
      <c r="H517" s="176"/>
    </row>
    <row r="518" spans="2:8" s="85" customFormat="1" ht="12.75">
      <c r="B518" s="88"/>
      <c r="C518" s="85" t="s">
        <v>483</v>
      </c>
      <c r="F518" s="85">
        <v>0</v>
      </c>
      <c r="H518" s="176"/>
    </row>
    <row r="519" spans="2:8" s="85" customFormat="1" ht="12.75">
      <c r="B519" s="88"/>
      <c r="H519" s="176"/>
    </row>
    <row r="520" spans="2:7" ht="12.75">
      <c r="B520" t="s">
        <v>48</v>
      </c>
      <c r="F520" s="85"/>
      <c r="G520" s="85">
        <f>SUM(F521:F528)</f>
        <v>97</v>
      </c>
    </row>
    <row r="521" spans="3:7" ht="12.75">
      <c r="C521" t="s">
        <v>577</v>
      </c>
      <c r="F521" s="85"/>
      <c r="G521" s="85"/>
    </row>
    <row r="522" spans="3:7" ht="12.75">
      <c r="C522" t="s">
        <v>576</v>
      </c>
      <c r="F522" s="85">
        <v>25</v>
      </c>
      <c r="G522" s="85"/>
    </row>
    <row r="523" spans="3:7" ht="12.75">
      <c r="C523" t="s">
        <v>484</v>
      </c>
      <c r="F523" s="85">
        <v>5</v>
      </c>
      <c r="G523" s="85"/>
    </row>
    <row r="524" spans="3:7" s="65" customFormat="1" ht="12.75">
      <c r="C524" s="65" t="s">
        <v>485</v>
      </c>
      <c r="F524" s="87">
        <v>7</v>
      </c>
      <c r="G524" s="87"/>
    </row>
    <row r="525" spans="3:7" s="65" customFormat="1" ht="12.75">
      <c r="C525" s="65" t="s">
        <v>486</v>
      </c>
      <c r="F525" s="87">
        <v>6</v>
      </c>
      <c r="G525" s="87"/>
    </row>
    <row r="526" spans="3:7" s="65" customFormat="1" ht="12.75">
      <c r="C526" s="65" t="s">
        <v>568</v>
      </c>
      <c r="F526" s="87">
        <v>14</v>
      </c>
      <c r="G526" s="87"/>
    </row>
    <row r="527" spans="3:7" s="65" customFormat="1" ht="12.75">
      <c r="C527" s="65" t="s">
        <v>487</v>
      </c>
      <c r="F527" s="87">
        <v>16</v>
      </c>
      <c r="G527" s="87"/>
    </row>
    <row r="528" spans="3:7" s="65" customFormat="1" ht="12.75">
      <c r="C528" s="65" t="s">
        <v>488</v>
      </c>
      <c r="F528" s="87">
        <v>24</v>
      </c>
      <c r="G528" s="87"/>
    </row>
    <row r="529" spans="6:7" ht="12.75">
      <c r="F529" s="85"/>
      <c r="G529" s="85"/>
    </row>
    <row r="530" spans="2:7" s="65" customFormat="1" ht="12.75">
      <c r="B530" s="65" t="s">
        <v>173</v>
      </c>
      <c r="F530" s="87"/>
      <c r="G530" s="87">
        <v>15</v>
      </c>
    </row>
    <row r="531" spans="3:7" s="65" customFormat="1" ht="12.75">
      <c r="C531" s="65" t="s">
        <v>206</v>
      </c>
      <c r="F531" s="87"/>
      <c r="G531" s="87"/>
    </row>
    <row r="532" spans="6:7" s="65" customFormat="1" ht="12.75">
      <c r="F532" s="87"/>
      <c r="G532" s="87"/>
    </row>
    <row r="533" spans="2:7" s="65" customFormat="1" ht="12.75">
      <c r="B533" s="65" t="s">
        <v>474</v>
      </c>
      <c r="F533" s="87"/>
      <c r="G533" s="87">
        <f>F535+F536+F538+F539</f>
        <v>74</v>
      </c>
    </row>
    <row r="534" spans="3:7" s="65" customFormat="1" ht="12.75">
      <c r="C534" s="65" t="s">
        <v>476</v>
      </c>
      <c r="F534" s="87"/>
      <c r="G534" s="87"/>
    </row>
    <row r="535" spans="4:7" s="65" customFormat="1" ht="12.75">
      <c r="D535" s="65" t="s">
        <v>475</v>
      </c>
      <c r="F535" s="87">
        <v>56</v>
      </c>
      <c r="G535" s="87"/>
    </row>
    <row r="536" spans="3:7" s="65" customFormat="1" ht="12.75">
      <c r="C536" s="65" t="s">
        <v>480</v>
      </c>
      <c r="F536" s="87">
        <v>0</v>
      </c>
      <c r="G536" s="87"/>
    </row>
    <row r="537" spans="3:7" s="65" customFormat="1" ht="12.75">
      <c r="C537" s="65" t="s">
        <v>477</v>
      </c>
      <c r="F537" s="87"/>
      <c r="G537" s="87"/>
    </row>
    <row r="538" spans="4:6" s="65" customFormat="1" ht="12.75">
      <c r="D538" s="65" t="s">
        <v>478</v>
      </c>
      <c r="F538" s="65">
        <v>12</v>
      </c>
    </row>
    <row r="539" spans="3:6" s="65" customFormat="1" ht="12.75">
      <c r="C539" s="65" t="s">
        <v>479</v>
      </c>
      <c r="F539" s="65">
        <v>6</v>
      </c>
    </row>
    <row r="540" s="65" customFormat="1" ht="12.75"/>
    <row r="541" spans="2:9" s="65" customFormat="1" ht="12.75">
      <c r="B541" s="65" t="s">
        <v>372</v>
      </c>
      <c r="G541" s="117">
        <f>F542+F543</f>
        <v>2078</v>
      </c>
      <c r="I541" s="87"/>
    </row>
    <row r="542" spans="3:9" s="65" customFormat="1" ht="12.75">
      <c r="C542" s="65" t="s">
        <v>511</v>
      </c>
      <c r="F542" s="68">
        <v>1750</v>
      </c>
      <c r="G542" s="117"/>
      <c r="I542" s="87"/>
    </row>
    <row r="543" spans="3:9" s="65" customFormat="1" ht="12.75">
      <c r="C543" s="65" t="s">
        <v>512</v>
      </c>
      <c r="F543" s="68">
        <v>328</v>
      </c>
      <c r="G543" s="117"/>
      <c r="I543" s="87"/>
    </row>
    <row r="544" spans="6:9" s="65" customFormat="1" ht="12.75">
      <c r="F544" s="68"/>
      <c r="G544" s="117"/>
      <c r="I544" s="87"/>
    </row>
    <row r="545" s="65" customFormat="1" ht="12.75"/>
    <row r="546" s="65" customFormat="1" ht="12.75">
      <c r="A546" s="65" t="s">
        <v>231</v>
      </c>
    </row>
    <row r="547" s="65" customFormat="1" ht="12.75">
      <c r="A547" s="65" t="s">
        <v>227</v>
      </c>
    </row>
    <row r="548" s="65" customFormat="1" ht="12.75"/>
    <row r="550" spans="1:9" ht="15.75">
      <c r="A550" s="18" t="s">
        <v>23</v>
      </c>
      <c r="I550" s="18">
        <v>270</v>
      </c>
    </row>
    <row r="551" spans="7:9" s="65" customFormat="1" ht="12.75">
      <c r="G551" s="66"/>
      <c r="H551" s="3"/>
      <c r="I551" s="3"/>
    </row>
    <row r="552" spans="1:9" s="65" customFormat="1" ht="12.75">
      <c r="A552" s="65" t="s">
        <v>239</v>
      </c>
      <c r="G552" s="66"/>
      <c r="H552" s="3"/>
      <c r="I552" s="87"/>
    </row>
    <row r="553" spans="7:13" s="65" customFormat="1" ht="12.75">
      <c r="G553" s="66"/>
      <c r="H553" s="3"/>
      <c r="M553" s="5"/>
    </row>
    <row r="554" spans="1:14" s="65" customFormat="1" ht="12.75">
      <c r="A554" s="65" t="s">
        <v>39</v>
      </c>
      <c r="G554" s="66"/>
      <c r="N554" s="66"/>
    </row>
    <row r="555" spans="2:14" ht="12.75">
      <c r="B555" t="s">
        <v>88</v>
      </c>
      <c r="G555" s="4"/>
      <c r="N555" s="28"/>
    </row>
    <row r="556" spans="2:14" ht="12.75">
      <c r="B556" t="s">
        <v>89</v>
      </c>
      <c r="G556" s="4"/>
      <c r="N556" s="28"/>
    </row>
    <row r="557" spans="2:14" ht="12.75">
      <c r="B557" t="s">
        <v>166</v>
      </c>
      <c r="G557" s="4"/>
      <c r="N557" s="28"/>
    </row>
    <row r="558" spans="2:14" s="65" customFormat="1" ht="12.75">
      <c r="B558" s="65" t="s">
        <v>90</v>
      </c>
      <c r="G558" s="66"/>
      <c r="N558" s="159"/>
    </row>
    <row r="559" spans="2:14" ht="12.75">
      <c r="B559" t="s">
        <v>167</v>
      </c>
      <c r="G559" s="4"/>
      <c r="M559" s="65"/>
      <c r="N559" s="28"/>
    </row>
    <row r="560" spans="7:14" ht="12.75">
      <c r="G560" s="4"/>
      <c r="M560" s="65"/>
      <c r="N560" s="28"/>
    </row>
    <row r="561" spans="7:14" ht="12.75">
      <c r="G561" s="4"/>
      <c r="M561" s="65"/>
      <c r="N561" s="28"/>
    </row>
    <row r="562" spans="1:14" ht="15.75">
      <c r="A562" s="18" t="s">
        <v>40</v>
      </c>
      <c r="G562" s="4"/>
      <c r="H562" s="85"/>
      <c r="I562" s="86">
        <v>1725</v>
      </c>
      <c r="M562" s="65"/>
      <c r="N562" s="28"/>
    </row>
    <row r="563" spans="7:14" s="7" customFormat="1" ht="12.75">
      <c r="G563" s="8"/>
      <c r="M563" s="65"/>
      <c r="N563" s="159"/>
    </row>
    <row r="564" spans="1:14" s="65" customFormat="1" ht="12.75">
      <c r="A564" s="65" t="s">
        <v>56</v>
      </c>
      <c r="G564" s="66"/>
      <c r="N564" s="159"/>
    </row>
    <row r="565" spans="7:14" s="65" customFormat="1" ht="12.75">
      <c r="G565" s="66"/>
      <c r="N565" s="159"/>
    </row>
    <row r="566" spans="7:14" ht="12.75">
      <c r="G566" s="4"/>
      <c r="M566" s="65"/>
      <c r="N566" s="28"/>
    </row>
    <row r="567" spans="1:14" ht="15.75">
      <c r="A567" s="18" t="s">
        <v>130</v>
      </c>
      <c r="G567" s="4"/>
      <c r="I567" s="36">
        <f>SUM(G572:G573)</f>
        <v>13700</v>
      </c>
      <c r="M567" s="65"/>
      <c r="N567" s="28"/>
    </row>
    <row r="568" spans="7:14" ht="12.75">
      <c r="G568" s="4"/>
      <c r="N568" s="28"/>
    </row>
    <row r="569" spans="1:14" ht="12.75">
      <c r="A569" t="s">
        <v>207</v>
      </c>
      <c r="G569" s="4"/>
      <c r="N569" s="28"/>
    </row>
    <row r="570" spans="1:14" ht="12.75">
      <c r="A570" t="s">
        <v>190</v>
      </c>
      <c r="G570" s="4"/>
      <c r="N570" s="28"/>
    </row>
    <row r="571" spans="7:14" ht="12.75">
      <c r="G571" s="4"/>
      <c r="N571" s="28"/>
    </row>
    <row r="572" spans="2:14" ht="12.75">
      <c r="B572" s="85" t="s">
        <v>263</v>
      </c>
      <c r="C572" s="85"/>
      <c r="D572" s="85"/>
      <c r="E572" s="85"/>
      <c r="F572" s="85"/>
      <c r="G572" s="122">
        <v>6700</v>
      </c>
      <c r="H572" s="154"/>
      <c r="N572" s="28"/>
    </row>
    <row r="573" spans="2:14" ht="12.75">
      <c r="B573" s="85" t="s">
        <v>264</v>
      </c>
      <c r="C573" s="85"/>
      <c r="D573" s="85"/>
      <c r="E573" s="85"/>
      <c r="F573" s="85"/>
      <c r="G573" s="122">
        <v>7000</v>
      </c>
      <c r="H573" s="154"/>
      <c r="N573" s="28"/>
    </row>
    <row r="574" spans="7:14" ht="12.75">
      <c r="G574" s="4"/>
      <c r="N574" s="4"/>
    </row>
    <row r="575" spans="7:14" ht="12.75">
      <c r="G575" s="4"/>
      <c r="N575" s="4"/>
    </row>
    <row r="576" spans="7:14" ht="12.75">
      <c r="G576" s="4"/>
      <c r="N576" s="4"/>
    </row>
    <row r="577" spans="7:14" ht="12.75">
      <c r="G577" s="4"/>
      <c r="N577" s="4"/>
    </row>
    <row r="578" spans="1:9" ht="18">
      <c r="A578" s="2" t="s">
        <v>93</v>
      </c>
      <c r="G578" s="4"/>
      <c r="I578" s="84">
        <f>SUM(F584:F602)</f>
        <v>1112</v>
      </c>
    </row>
    <row r="579" spans="2:8" s="7" customFormat="1" ht="12.75">
      <c r="B579" s="5"/>
      <c r="C579" s="52"/>
      <c r="D579" s="52"/>
      <c r="E579" s="52"/>
      <c r="F579" s="52"/>
      <c r="G579" s="53"/>
      <c r="H579" s="3"/>
    </row>
    <row r="580" spans="1:8" ht="12.75">
      <c r="A580" t="s">
        <v>265</v>
      </c>
      <c r="G580" s="4"/>
      <c r="H580" s="3"/>
    </row>
    <row r="581" spans="1:7" ht="12.75">
      <c r="A581" t="s">
        <v>526</v>
      </c>
      <c r="G581" s="4"/>
    </row>
    <row r="582" spans="1:7" ht="12.75">
      <c r="A582" t="s">
        <v>266</v>
      </c>
      <c r="G582" s="4"/>
    </row>
    <row r="583" ht="12.75">
      <c r="G583" s="4"/>
    </row>
    <row r="584" spans="2:7" ht="12.75">
      <c r="B584" t="s">
        <v>267</v>
      </c>
      <c r="E584" s="85"/>
      <c r="F584" s="85">
        <v>15</v>
      </c>
      <c r="G584" s="4"/>
    </row>
    <row r="585" spans="2:7" ht="12.75">
      <c r="B585" t="s">
        <v>165</v>
      </c>
      <c r="E585" s="85"/>
      <c r="F585" s="85">
        <v>323</v>
      </c>
      <c r="G585" s="4"/>
    </row>
    <row r="586" spans="2:7" ht="12.75">
      <c r="B586" t="s">
        <v>268</v>
      </c>
      <c r="E586" s="85"/>
      <c r="F586" s="85">
        <v>20</v>
      </c>
      <c r="G586" s="4"/>
    </row>
    <row r="587" spans="2:7" ht="12.75">
      <c r="B587" t="s">
        <v>213</v>
      </c>
      <c r="E587" s="85"/>
      <c r="F587" s="85">
        <f>SUM(E588:E589)</f>
        <v>50</v>
      </c>
      <c r="G587" s="4"/>
    </row>
    <row r="588" spans="3:7" ht="12.75">
      <c r="C588" t="s">
        <v>269</v>
      </c>
      <c r="E588" s="85">
        <v>30</v>
      </c>
      <c r="F588" s="85"/>
      <c r="G588" s="4"/>
    </row>
    <row r="589" spans="3:7" ht="12.75">
      <c r="C589" t="s">
        <v>214</v>
      </c>
      <c r="E589" s="85">
        <v>20</v>
      </c>
      <c r="F589" s="85"/>
      <c r="G589" s="4"/>
    </row>
    <row r="590" spans="2:7" ht="12.75">
      <c r="B590" t="s">
        <v>215</v>
      </c>
      <c r="E590" s="85"/>
      <c r="F590" s="85">
        <f>SUM(E591:E595)</f>
        <v>416</v>
      </c>
      <c r="G590" s="4"/>
    </row>
    <row r="591" spans="3:7" ht="12.75">
      <c r="C591" t="s">
        <v>269</v>
      </c>
      <c r="E591" s="85">
        <v>60</v>
      </c>
      <c r="F591" s="85"/>
      <c r="G591" s="4"/>
    </row>
    <row r="592" spans="3:7" ht="12.75">
      <c r="C592" t="s">
        <v>216</v>
      </c>
      <c r="E592" s="85">
        <v>65</v>
      </c>
      <c r="F592" s="85"/>
      <c r="G592" s="4"/>
    </row>
    <row r="593" spans="3:7" ht="12.75">
      <c r="C593" t="s">
        <v>522</v>
      </c>
      <c r="E593" s="85"/>
      <c r="F593" s="85"/>
      <c r="G593" s="4"/>
    </row>
    <row r="594" spans="3:7" ht="12.75">
      <c r="C594" t="s">
        <v>523</v>
      </c>
      <c r="E594" s="85">
        <v>167</v>
      </c>
      <c r="F594" s="85"/>
      <c r="G594" s="85"/>
    </row>
    <row r="595" spans="3:7" ht="12.75">
      <c r="C595" t="s">
        <v>214</v>
      </c>
      <c r="E595" s="85">
        <v>124</v>
      </c>
      <c r="F595" s="85"/>
      <c r="G595" s="4"/>
    </row>
    <row r="596" spans="2:7" ht="12.75">
      <c r="B596" t="s">
        <v>217</v>
      </c>
      <c r="E596" s="85"/>
      <c r="F596" s="85">
        <v>60</v>
      </c>
      <c r="G596" s="4"/>
    </row>
    <row r="597" spans="2:7" ht="12.75">
      <c r="B597" t="s">
        <v>218</v>
      </c>
      <c r="E597" s="85"/>
      <c r="F597" s="85">
        <v>28</v>
      </c>
      <c r="G597" s="4"/>
    </row>
    <row r="598" spans="2:7" ht="12.75">
      <c r="B598" t="s">
        <v>219</v>
      </c>
      <c r="E598" s="85"/>
      <c r="F598" s="85">
        <f>SUM(E599:E602)</f>
        <v>200</v>
      </c>
      <c r="G598" s="4"/>
    </row>
    <row r="599" spans="3:7" ht="12.75">
      <c r="C599" t="s">
        <v>269</v>
      </c>
      <c r="E599" s="85">
        <v>40</v>
      </c>
      <c r="F599" s="85"/>
      <c r="G599" s="4"/>
    </row>
    <row r="600" spans="3:7" ht="12.75">
      <c r="C600" t="s">
        <v>524</v>
      </c>
      <c r="E600" s="85"/>
      <c r="F600" s="85"/>
      <c r="G600" s="4"/>
    </row>
    <row r="601" spans="3:7" ht="12.75">
      <c r="C601" t="s">
        <v>525</v>
      </c>
      <c r="E601" s="85">
        <v>100</v>
      </c>
      <c r="F601" s="85"/>
      <c r="G601" s="85"/>
    </row>
    <row r="602" spans="3:8" ht="12.75">
      <c r="C602" t="s">
        <v>214</v>
      </c>
      <c r="E602" s="85">
        <v>60</v>
      </c>
      <c r="F602" s="85"/>
      <c r="G602" s="4"/>
      <c r="H602" s="85"/>
    </row>
    <row r="603" ht="12.75">
      <c r="G603" s="4"/>
    </row>
    <row r="604" spans="7:8" ht="12.75">
      <c r="G604" s="4"/>
      <c r="H604" s="3"/>
    </row>
    <row r="605" spans="7:16" ht="12.75">
      <c r="G605" s="4"/>
      <c r="H605" s="3"/>
      <c r="M605" s="65"/>
      <c r="N605" s="7"/>
      <c r="O605" s="42"/>
      <c r="P605" s="42"/>
    </row>
    <row r="606" spans="7:16" ht="12.75">
      <c r="G606" s="4"/>
      <c r="H606" s="3"/>
      <c r="O606" s="17"/>
      <c r="P606" s="17"/>
    </row>
    <row r="607" spans="1:16" ht="18">
      <c r="A607" s="2" t="s">
        <v>34</v>
      </c>
      <c r="G607" s="4"/>
      <c r="H607" s="3"/>
      <c r="O607" s="17"/>
      <c r="P607" s="17"/>
    </row>
    <row r="608" spans="7:16" s="65" customFormat="1" ht="12.75">
      <c r="G608" s="66"/>
      <c r="H608" s="3"/>
      <c r="M608"/>
      <c r="N608"/>
      <c r="O608" s="17"/>
      <c r="P608" s="17"/>
    </row>
    <row r="609" spans="7:16" s="7" customFormat="1" ht="12.75">
      <c r="G609" s="8"/>
      <c r="H609" s="3"/>
      <c r="M609" s="65"/>
      <c r="O609" s="42"/>
      <c r="P609" s="42"/>
    </row>
    <row r="610" spans="1:16" ht="18">
      <c r="A610" s="2" t="s">
        <v>2</v>
      </c>
      <c r="G610" s="4"/>
      <c r="I610" s="72"/>
      <c r="J610" s="21"/>
      <c r="M610" s="65"/>
      <c r="N610" s="7"/>
      <c r="O610" s="42"/>
      <c r="P610" s="42"/>
    </row>
    <row r="611" spans="7:16" s="7" customFormat="1" ht="12.75">
      <c r="G611" s="8"/>
      <c r="J611" s="42"/>
      <c r="M611" s="65"/>
      <c r="N611"/>
      <c r="O611" s="17"/>
      <c r="P611" s="17"/>
    </row>
    <row r="612" spans="1:16" ht="15.75">
      <c r="A612" s="18" t="s">
        <v>35</v>
      </c>
      <c r="H612" s="4"/>
      <c r="I612" s="44">
        <f>SUM(H614:H623)</f>
        <v>25460</v>
      </c>
      <c r="M612" s="65"/>
      <c r="O612" s="17"/>
      <c r="P612" s="17"/>
    </row>
    <row r="613" spans="1:16" s="65" customFormat="1" ht="12.75">
      <c r="A613" s="3"/>
      <c r="H613" s="66"/>
      <c r="I613" s="34"/>
      <c r="O613" s="68"/>
      <c r="P613" s="68"/>
    </row>
    <row r="614" spans="1:16" s="65" customFormat="1" ht="12.75">
      <c r="A614" s="3"/>
      <c r="B614" s="9" t="s">
        <v>326</v>
      </c>
      <c r="C614" s="9"/>
      <c r="D614" s="9"/>
      <c r="E614" s="9"/>
      <c r="H614" s="54">
        <v>1530</v>
      </c>
      <c r="I614" s="34"/>
      <c r="O614" s="68"/>
      <c r="P614" s="68"/>
    </row>
    <row r="615" spans="1:16" s="65" customFormat="1" ht="12.75">
      <c r="A615" s="3"/>
      <c r="B615" s="9" t="s">
        <v>327</v>
      </c>
      <c r="C615" s="9"/>
      <c r="D615" s="9"/>
      <c r="E615" s="9"/>
      <c r="H615" s="54">
        <v>1900</v>
      </c>
      <c r="I615" s="34"/>
      <c r="O615" s="68"/>
      <c r="P615" s="68"/>
    </row>
    <row r="616" spans="1:16" s="65" customFormat="1" ht="12.75">
      <c r="A616" s="3"/>
      <c r="B616" s="9" t="s">
        <v>328</v>
      </c>
      <c r="C616" s="9"/>
      <c r="D616" s="9"/>
      <c r="E616" s="9"/>
      <c r="H616" s="54">
        <v>2300</v>
      </c>
      <c r="I616" s="34"/>
      <c r="O616" s="68"/>
      <c r="P616" s="68"/>
    </row>
    <row r="617" spans="1:16" s="65" customFormat="1" ht="12.75">
      <c r="A617" s="3"/>
      <c r="B617" s="9" t="s">
        <v>329</v>
      </c>
      <c r="C617" s="9"/>
      <c r="D617" s="9"/>
      <c r="E617" s="9"/>
      <c r="H617" s="54">
        <v>7500</v>
      </c>
      <c r="I617" s="34"/>
      <c r="O617" s="68"/>
      <c r="P617" s="68"/>
    </row>
    <row r="618" spans="1:16" s="65" customFormat="1" ht="12.75">
      <c r="A618" s="3"/>
      <c r="B618" s="75" t="s">
        <v>564</v>
      </c>
      <c r="C618" s="9"/>
      <c r="D618" s="9"/>
      <c r="E618" s="9"/>
      <c r="H618" s="152">
        <v>2600</v>
      </c>
      <c r="I618" s="117"/>
      <c r="O618" s="68"/>
      <c r="P618" s="68"/>
    </row>
    <row r="619" spans="1:16" s="65" customFormat="1" ht="12.75">
      <c r="A619" s="3"/>
      <c r="B619" s="75" t="s">
        <v>330</v>
      </c>
      <c r="C619" s="75"/>
      <c r="D619" s="75"/>
      <c r="E619" s="75"/>
      <c r="F619" s="87"/>
      <c r="G619" s="87"/>
      <c r="H619" s="152">
        <v>1400</v>
      </c>
      <c r="I619" s="153"/>
      <c r="O619" s="68"/>
      <c r="P619" s="68"/>
    </row>
    <row r="620" spans="1:16" s="65" customFormat="1" ht="12.75">
      <c r="A620" s="3"/>
      <c r="B620" s="75" t="s">
        <v>331</v>
      </c>
      <c r="C620" s="75"/>
      <c r="D620" s="75"/>
      <c r="E620" s="75"/>
      <c r="F620" s="87"/>
      <c r="G620" s="87"/>
      <c r="H620" s="152">
        <v>6700</v>
      </c>
      <c r="I620" s="153"/>
      <c r="O620" s="68"/>
      <c r="P620" s="68"/>
    </row>
    <row r="621" spans="1:16" s="65" customFormat="1" ht="12.75">
      <c r="A621" s="3"/>
      <c r="B621" s="75" t="s">
        <v>332</v>
      </c>
      <c r="C621" s="9"/>
      <c r="D621" s="9"/>
      <c r="E621" s="9"/>
      <c r="H621" s="152"/>
      <c r="I621" s="169"/>
      <c r="O621" s="68"/>
      <c r="P621" s="68"/>
    </row>
    <row r="622" spans="1:16" s="65" customFormat="1" ht="12.75">
      <c r="A622" s="3"/>
      <c r="B622" s="75" t="s">
        <v>571</v>
      </c>
      <c r="C622" s="9"/>
      <c r="D622" s="9"/>
      <c r="E622" s="9"/>
      <c r="H622" s="152">
        <v>40</v>
      </c>
      <c r="I622" s="117"/>
      <c r="O622" s="68"/>
      <c r="P622" s="68"/>
    </row>
    <row r="623" spans="1:16" s="65" customFormat="1" ht="12.75">
      <c r="A623" s="3"/>
      <c r="B623" s="75" t="s">
        <v>333</v>
      </c>
      <c r="C623" s="75"/>
      <c r="D623" s="75"/>
      <c r="E623" s="75"/>
      <c r="F623" s="87"/>
      <c r="G623" s="87"/>
      <c r="H623" s="152">
        <v>1490</v>
      </c>
      <c r="I623" s="109"/>
      <c r="O623" s="68"/>
      <c r="P623" s="68"/>
    </row>
    <row r="624" spans="1:16" s="65" customFormat="1" ht="12.75">
      <c r="A624" s="3"/>
      <c r="H624" s="6"/>
      <c r="I624" s="14"/>
      <c r="J624" s="51"/>
      <c r="O624" s="68"/>
      <c r="P624" s="68"/>
    </row>
    <row r="625" spans="1:16" ht="12.75">
      <c r="A625" s="10" t="s">
        <v>334</v>
      </c>
      <c r="H625" s="6"/>
      <c r="I625" s="23"/>
      <c r="O625" s="17"/>
      <c r="P625" s="17"/>
    </row>
    <row r="626" spans="1:9" ht="12.75">
      <c r="A626" t="s">
        <v>335</v>
      </c>
      <c r="H626" s="6"/>
      <c r="I626" s="23"/>
    </row>
    <row r="627" spans="1:8" ht="12.75">
      <c r="A627" t="s">
        <v>336</v>
      </c>
      <c r="H627" s="4"/>
    </row>
    <row r="628" spans="1:9" s="7" customFormat="1" ht="12.75">
      <c r="A628"/>
      <c r="H628" s="8"/>
      <c r="I628" s="8"/>
    </row>
    <row r="629" spans="1:9" s="7" customFormat="1" ht="12.75">
      <c r="A629"/>
      <c r="H629" s="8"/>
      <c r="I629" s="8"/>
    </row>
    <row r="630" spans="1:9" ht="15.75">
      <c r="A630" s="18" t="s">
        <v>24</v>
      </c>
      <c r="H630" s="6"/>
      <c r="I630" s="44">
        <f>SUM(H632:H637)</f>
        <v>12711</v>
      </c>
    </row>
    <row r="631" spans="1:10" ht="12.75">
      <c r="A631" s="3"/>
      <c r="H631" s="6"/>
      <c r="I631" s="23"/>
      <c r="J631" s="30"/>
    </row>
    <row r="632" spans="1:10" ht="12.75">
      <c r="A632" s="3"/>
      <c r="B632" t="s">
        <v>57</v>
      </c>
      <c r="F632" s="17"/>
      <c r="H632" s="116">
        <v>3150</v>
      </c>
      <c r="I632" s="117"/>
      <c r="J632" s="30"/>
    </row>
    <row r="633" spans="1:16" ht="12.75">
      <c r="A633" s="3"/>
      <c r="B633" t="s">
        <v>59</v>
      </c>
      <c r="F633" s="17"/>
      <c r="H633" s="116">
        <v>6100</v>
      </c>
      <c r="I633" s="170"/>
      <c r="J633" s="30"/>
      <c r="O633" s="17"/>
      <c r="P633" s="17"/>
    </row>
    <row r="634" spans="2:16" ht="12.75">
      <c r="B634" t="s">
        <v>107</v>
      </c>
      <c r="F634" s="17"/>
      <c r="H634" s="116">
        <f>F635+F636</f>
        <v>321</v>
      </c>
      <c r="I634" s="117"/>
      <c r="J634" s="30"/>
      <c r="O634" s="17"/>
      <c r="P634" s="17"/>
    </row>
    <row r="635" spans="3:16" ht="12.75">
      <c r="C635" t="s">
        <v>569</v>
      </c>
      <c r="F635" s="17">
        <v>195</v>
      </c>
      <c r="H635" s="116"/>
      <c r="I635" s="170"/>
      <c r="J635" s="30"/>
      <c r="O635" s="17"/>
      <c r="P635" s="17"/>
    </row>
    <row r="636" spans="3:16" ht="12.75">
      <c r="C636" t="s">
        <v>570</v>
      </c>
      <c r="F636" s="17">
        <v>126</v>
      </c>
      <c r="H636" s="116"/>
      <c r="I636" s="170"/>
      <c r="J636" s="30"/>
      <c r="O636" s="17"/>
      <c r="P636" s="17"/>
    </row>
    <row r="637" spans="2:16" ht="12.75">
      <c r="B637" t="s">
        <v>58</v>
      </c>
      <c r="D637" t="s">
        <v>574</v>
      </c>
      <c r="F637" s="17"/>
      <c r="H637" s="116">
        <v>3140</v>
      </c>
      <c r="I637" s="117"/>
      <c r="J637" s="30"/>
      <c r="O637" s="17"/>
      <c r="P637" s="17"/>
    </row>
    <row r="638" spans="6:10" ht="12.75">
      <c r="F638" s="17"/>
      <c r="H638" s="41"/>
      <c r="I638" s="23"/>
      <c r="J638" s="30"/>
    </row>
    <row r="639" spans="1:8" ht="12.75">
      <c r="A639" t="s">
        <v>546</v>
      </c>
      <c r="H639" s="4"/>
    </row>
    <row r="640" spans="1:8" ht="12.75">
      <c r="A640" t="s">
        <v>548</v>
      </c>
      <c r="H640" s="4"/>
    </row>
    <row r="641" spans="1:8" ht="12.75">
      <c r="A641" t="s">
        <v>547</v>
      </c>
      <c r="H641" s="4"/>
    </row>
    <row r="642" spans="1:8" ht="12.75">
      <c r="A642" t="s">
        <v>549</v>
      </c>
      <c r="H642" s="4"/>
    </row>
    <row r="643" ht="12.75">
      <c r="H643" s="4"/>
    </row>
    <row r="644" ht="12.75">
      <c r="H644" s="4"/>
    </row>
    <row r="645" spans="1:9" ht="15.75">
      <c r="A645" s="18" t="s">
        <v>92</v>
      </c>
      <c r="H645" s="4"/>
      <c r="I645" s="44">
        <f>SUM(H647:H659)</f>
        <v>9452</v>
      </c>
    </row>
    <row r="646" spans="1:9" s="7" customFormat="1" ht="12.75">
      <c r="A646" s="3"/>
      <c r="H646" s="8"/>
      <c r="I646" s="34"/>
    </row>
    <row r="647" spans="1:9" s="7" customFormat="1" ht="12.75">
      <c r="A647" s="3" t="s">
        <v>100</v>
      </c>
      <c r="H647" s="14">
        <v>1446</v>
      </c>
      <c r="I647" s="99"/>
    </row>
    <row r="648" spans="1:9" s="7" customFormat="1" ht="12.75">
      <c r="A648" s="65" t="s">
        <v>271</v>
      </c>
      <c r="B648" s="3"/>
      <c r="C648" s="3"/>
      <c r="D648" s="3"/>
      <c r="E648" s="3"/>
      <c r="F648" s="3"/>
      <c r="G648" s="3"/>
      <c r="I648" s="3"/>
    </row>
    <row r="649" spans="1:9" s="7" customFormat="1" ht="12.75">
      <c r="A649" s="65" t="s">
        <v>270</v>
      </c>
      <c r="B649" s="3"/>
      <c r="C649" s="3"/>
      <c r="D649" s="3"/>
      <c r="E649" s="3"/>
      <c r="F649" s="3"/>
      <c r="G649" s="3"/>
      <c r="I649" s="3"/>
    </row>
    <row r="650" spans="2:9" s="7" customFormat="1" ht="12.75">
      <c r="B650" s="3"/>
      <c r="C650" s="3"/>
      <c r="D650" s="3"/>
      <c r="E650" s="3"/>
      <c r="F650" s="3"/>
      <c r="G650" s="3"/>
      <c r="I650" s="3"/>
    </row>
    <row r="651" spans="1:9" s="7" customFormat="1" ht="12.75">
      <c r="A651" s="99" t="s">
        <v>99</v>
      </c>
      <c r="B651" s="88"/>
      <c r="C651" s="88"/>
      <c r="D651" s="88"/>
      <c r="E651" s="88"/>
      <c r="F651" s="88"/>
      <c r="G651" s="88"/>
      <c r="H651" s="100">
        <v>7000</v>
      </c>
      <c r="I651" s="154"/>
    </row>
    <row r="652" spans="1:9" s="7" customFormat="1" ht="12.75">
      <c r="A652" s="65" t="s">
        <v>261</v>
      </c>
      <c r="B652"/>
      <c r="C652"/>
      <c r="D652"/>
      <c r="E652"/>
      <c r="F652"/>
      <c r="G652"/>
      <c r="I652" s="3"/>
    </row>
    <row r="653" spans="1:9" s="7" customFormat="1" ht="12.75">
      <c r="A653" s="65" t="s">
        <v>272</v>
      </c>
      <c r="B653"/>
      <c r="C653"/>
      <c r="D653"/>
      <c r="E653"/>
      <c r="F653"/>
      <c r="G653"/>
      <c r="I653" s="3"/>
    </row>
    <row r="654" spans="1:9" s="7" customFormat="1" ht="12.75">
      <c r="A654" s="65"/>
      <c r="B654"/>
      <c r="C654"/>
      <c r="D654"/>
      <c r="E654"/>
      <c r="F654"/>
      <c r="G654"/>
      <c r="I654" s="3"/>
    </row>
    <row r="655" spans="1:9" s="7" customFormat="1" ht="12.75">
      <c r="A655" s="3" t="s">
        <v>292</v>
      </c>
      <c r="B655"/>
      <c r="C655"/>
      <c r="D655"/>
      <c r="E655"/>
      <c r="F655"/>
      <c r="G655"/>
      <c r="H655" s="34">
        <v>330</v>
      </c>
      <c r="I655" s="3"/>
    </row>
    <row r="656" spans="1:9" s="7" customFormat="1" ht="12.75">
      <c r="A656" s="65" t="s">
        <v>565</v>
      </c>
      <c r="B656"/>
      <c r="C656"/>
      <c r="D656"/>
      <c r="E656"/>
      <c r="F656"/>
      <c r="G656"/>
      <c r="I656" s="3"/>
    </row>
    <row r="657" spans="1:9" s="7" customFormat="1" ht="12.75">
      <c r="A657" s="65" t="s">
        <v>566</v>
      </c>
      <c r="B657"/>
      <c r="C657"/>
      <c r="D657"/>
      <c r="E657"/>
      <c r="F657"/>
      <c r="G657"/>
      <c r="I657" s="3"/>
    </row>
    <row r="658" spans="1:9" s="7" customFormat="1" ht="12.75">
      <c r="A658" s="3"/>
      <c r="B658"/>
      <c r="C658"/>
      <c r="D658"/>
      <c r="E658"/>
      <c r="F658"/>
      <c r="G658"/>
      <c r="H658" s="14"/>
      <c r="I658" s="3"/>
    </row>
    <row r="659" spans="1:9" s="7" customFormat="1" ht="12.75">
      <c r="A659" s="3" t="s">
        <v>98</v>
      </c>
      <c r="H659" s="6">
        <v>676</v>
      </c>
      <c r="I659" s="3"/>
    </row>
    <row r="660" spans="1:9" s="7" customFormat="1" ht="12.75">
      <c r="A660" s="3"/>
      <c r="B660" s="65" t="s">
        <v>539</v>
      </c>
      <c r="H660" s="6"/>
      <c r="I660" s="3"/>
    </row>
    <row r="661" spans="1:9" s="7" customFormat="1" ht="12.75">
      <c r="A661" s="85" t="s">
        <v>559</v>
      </c>
      <c r="B661" s="88"/>
      <c r="C661" s="88"/>
      <c r="D661" s="88"/>
      <c r="E661" s="88"/>
      <c r="F661" s="88"/>
      <c r="G661" s="88"/>
      <c r="H661" s="88"/>
      <c r="I661" s="99"/>
    </row>
    <row r="662" spans="1:9" ht="12.75">
      <c r="A662" s="85" t="s">
        <v>560</v>
      </c>
      <c r="B662" s="85"/>
      <c r="C662" s="85"/>
      <c r="D662" s="85"/>
      <c r="E662" s="85"/>
      <c r="F662" s="85"/>
      <c r="G662" s="85"/>
      <c r="H662" s="104"/>
      <c r="I662" s="85"/>
    </row>
    <row r="663" spans="1:9" ht="12.75">
      <c r="A663" s="85" t="s">
        <v>561</v>
      </c>
      <c r="B663" s="85"/>
      <c r="C663" s="85"/>
      <c r="D663" s="85"/>
      <c r="E663" s="85"/>
      <c r="F663" s="85"/>
      <c r="G663" s="85"/>
      <c r="H663" s="104"/>
      <c r="I663" s="85"/>
    </row>
    <row r="664" ht="12.75">
      <c r="H664" s="4"/>
    </row>
    <row r="665" ht="12.75">
      <c r="H665" s="4"/>
    </row>
    <row r="666" spans="1:9" ht="15.75">
      <c r="A666" s="31" t="s">
        <v>41</v>
      </c>
      <c r="I666" s="32">
        <v>100</v>
      </c>
    </row>
    <row r="667" spans="1:8" s="10" customFormat="1" ht="12.75">
      <c r="A667" s="19"/>
      <c r="H667" s="11"/>
    </row>
    <row r="668" spans="1:9" ht="12.75">
      <c r="A668" s="10" t="s">
        <v>273</v>
      </c>
      <c r="H668" s="4"/>
      <c r="I668" s="85"/>
    </row>
    <row r="669" spans="1:9" ht="12.75">
      <c r="A669" s="10" t="s">
        <v>508</v>
      </c>
      <c r="H669" s="4"/>
      <c r="I669" s="85"/>
    </row>
    <row r="670" spans="1:8" ht="12.75">
      <c r="A670" s="65" t="s">
        <v>509</v>
      </c>
      <c r="H670" s="4"/>
    </row>
    <row r="671" spans="1:8" ht="12.75">
      <c r="A671" s="19"/>
      <c r="H671" s="4"/>
    </row>
    <row r="672" ht="12.75">
      <c r="H672" s="4"/>
    </row>
    <row r="673" spans="1:9" ht="15.75">
      <c r="A673" s="18" t="s">
        <v>184</v>
      </c>
      <c r="H673" s="6"/>
      <c r="I673" s="36">
        <f>SUM(H676:H710)</f>
        <v>181772</v>
      </c>
    </row>
    <row r="674" spans="1:9" s="7" customFormat="1" ht="12.75">
      <c r="A674" s="3"/>
      <c r="H674" s="6"/>
      <c r="I674" s="34"/>
    </row>
    <row r="675" spans="1:9" s="7" customFormat="1" ht="12.75">
      <c r="A675" s="3" t="s">
        <v>185</v>
      </c>
      <c r="H675" s="6"/>
      <c r="I675" s="34"/>
    </row>
    <row r="676" spans="1:9" s="7" customFormat="1" ht="12.75">
      <c r="A676" s="3"/>
      <c r="B676" s="65" t="s">
        <v>168</v>
      </c>
      <c r="G676" s="42"/>
      <c r="H676" s="42">
        <f>SUM(G677:G680)</f>
        <v>132471</v>
      </c>
      <c r="I676" s="34"/>
    </row>
    <row r="677" spans="1:9" s="7" customFormat="1" ht="12.75">
      <c r="A677" s="3"/>
      <c r="C677" s="65" t="s">
        <v>170</v>
      </c>
      <c r="G677" s="42">
        <v>90649</v>
      </c>
      <c r="H677" s="42"/>
      <c r="I677" s="34"/>
    </row>
    <row r="678" spans="1:9" s="7" customFormat="1" ht="12.75">
      <c r="A678" s="3"/>
      <c r="C678" s="65" t="s">
        <v>169</v>
      </c>
      <c r="G678" s="42">
        <v>2050</v>
      </c>
      <c r="H678" s="42"/>
      <c r="I678" s="34"/>
    </row>
    <row r="679" spans="1:9" s="7" customFormat="1" ht="12.75">
      <c r="A679" s="3"/>
      <c r="C679" s="65" t="s">
        <v>171</v>
      </c>
      <c r="G679" s="42">
        <v>36784</v>
      </c>
      <c r="H679" s="42"/>
      <c r="I679" s="34"/>
    </row>
    <row r="680" spans="1:9" s="7" customFormat="1" ht="12.75">
      <c r="A680" s="3"/>
      <c r="C680" s="65" t="s">
        <v>172</v>
      </c>
      <c r="G680" s="68">
        <v>2988</v>
      </c>
      <c r="H680" s="42"/>
      <c r="I680" s="34"/>
    </row>
    <row r="681" spans="1:9" s="7" customFormat="1" ht="12.75">
      <c r="A681" s="3"/>
      <c r="B681" s="7" t="s">
        <v>106</v>
      </c>
      <c r="H681" s="42">
        <v>1340</v>
      </c>
      <c r="I681" s="34"/>
    </row>
    <row r="682" spans="1:9" s="7" customFormat="1" ht="12.75">
      <c r="A682" s="3"/>
      <c r="B682" s="87" t="s">
        <v>293</v>
      </c>
      <c r="C682" s="88"/>
      <c r="D682" s="88"/>
      <c r="E682" s="88"/>
      <c r="F682" s="88"/>
      <c r="G682" s="88"/>
      <c r="H682" s="116">
        <v>3100</v>
      </c>
      <c r="I682" s="34"/>
    </row>
    <row r="683" spans="1:15" s="7" customFormat="1" ht="12.75">
      <c r="A683" s="3"/>
      <c r="B683" s="65" t="s">
        <v>375</v>
      </c>
      <c r="H683" s="41">
        <v>73</v>
      </c>
      <c r="I683" s="34"/>
      <c r="L683" s="69"/>
      <c r="M683" s="81"/>
      <c r="N683" s="69"/>
      <c r="O683" s="81"/>
    </row>
    <row r="684" spans="1:15" s="7" customFormat="1" ht="12.75">
      <c r="A684" s="3"/>
      <c r="H684" s="41"/>
      <c r="I684" s="34"/>
      <c r="L684" s="69"/>
      <c r="M684" s="81"/>
      <c r="N684" s="81"/>
      <c r="O684" s="81"/>
    </row>
    <row r="685" spans="1:15" s="7" customFormat="1" ht="12.75">
      <c r="A685" s="3" t="s">
        <v>132</v>
      </c>
      <c r="H685" s="41"/>
      <c r="I685" s="34"/>
      <c r="L685" s="81"/>
      <c r="M685" s="81"/>
      <c r="N685" s="81"/>
      <c r="O685" s="81"/>
    </row>
    <row r="686" spans="1:15" s="7" customFormat="1" ht="12.75">
      <c r="A686" s="3"/>
      <c r="B686" s="3" t="s">
        <v>308</v>
      </c>
      <c r="C686" s="3"/>
      <c r="D686" s="3"/>
      <c r="E686" s="3"/>
      <c r="F686" s="3"/>
      <c r="G686"/>
      <c r="H686" s="42">
        <f>SUM(G688:G697)</f>
        <v>5610</v>
      </c>
      <c r="I686" s="34"/>
      <c r="L686" s="69"/>
      <c r="M686" s="71"/>
      <c r="N686" s="71"/>
      <c r="O686" s="168"/>
    </row>
    <row r="687" spans="1:15" s="7" customFormat="1" ht="12.75">
      <c r="A687" s="3"/>
      <c r="B687" s="65" t="s">
        <v>309</v>
      </c>
      <c r="C687"/>
      <c r="D687" s="3"/>
      <c r="E687" s="3"/>
      <c r="F687" s="68"/>
      <c r="G687" s="14"/>
      <c r="H687" s="41"/>
      <c r="I687" s="34"/>
      <c r="L687" s="69"/>
      <c r="M687" s="71"/>
      <c r="N687" s="71"/>
      <c r="O687" s="168"/>
    </row>
    <row r="688" spans="1:15" s="7" customFormat="1" ht="12.75">
      <c r="A688" s="3"/>
      <c r="B688" s="65"/>
      <c r="C688" s="65" t="s">
        <v>310</v>
      </c>
      <c r="D688" s="3"/>
      <c r="E688" s="3"/>
      <c r="F688" s="3"/>
      <c r="G688" s="14"/>
      <c r="H688" s="41"/>
      <c r="I688" s="34"/>
      <c r="L688" s="69"/>
      <c r="M688" s="71"/>
      <c r="N688" s="71"/>
      <c r="O688" s="168"/>
    </row>
    <row r="689" spans="1:15" s="7" customFormat="1" ht="12.75">
      <c r="A689" s="3"/>
      <c r="B689" s="65"/>
      <c r="C689" s="65" t="s">
        <v>311</v>
      </c>
      <c r="D689" s="3"/>
      <c r="E689"/>
      <c r="F689" s="3"/>
      <c r="G689" s="68">
        <v>1700</v>
      </c>
      <c r="H689" s="41"/>
      <c r="I689" s="34"/>
      <c r="L689" s="69"/>
      <c r="M689" s="71"/>
      <c r="N689" s="71"/>
      <c r="O689" s="168"/>
    </row>
    <row r="690" spans="1:15" s="7" customFormat="1" ht="12.75">
      <c r="A690" s="3"/>
      <c r="B690" s="65"/>
      <c r="C690" s="65" t="s">
        <v>312</v>
      </c>
      <c r="D690" s="3"/>
      <c r="E690"/>
      <c r="F690" s="3"/>
      <c r="G690" s="68">
        <v>600</v>
      </c>
      <c r="H690" s="41"/>
      <c r="I690" s="34"/>
      <c r="L690" s="69"/>
      <c r="M690" s="71"/>
      <c r="N690" s="71"/>
      <c r="O690" s="168"/>
    </row>
    <row r="691" spans="1:15" s="7" customFormat="1" ht="12.75">
      <c r="A691" s="3"/>
      <c r="B691" s="65"/>
      <c r="C691" s="65" t="s">
        <v>313</v>
      </c>
      <c r="D691" s="3"/>
      <c r="E691"/>
      <c r="F691" s="3"/>
      <c r="G691" s="68">
        <v>1850</v>
      </c>
      <c r="H691" s="41"/>
      <c r="I691" s="34"/>
      <c r="L691" s="69"/>
      <c r="M691" s="59"/>
      <c r="N691" s="59"/>
      <c r="O691" s="56"/>
    </row>
    <row r="692" spans="1:15" s="7" customFormat="1" ht="12.75">
      <c r="A692" s="3"/>
      <c r="B692" s="65"/>
      <c r="C692" s="65" t="s">
        <v>316</v>
      </c>
      <c r="D692" s="3"/>
      <c r="E692"/>
      <c r="F692" s="3"/>
      <c r="G692" s="68">
        <v>120</v>
      </c>
      <c r="H692" s="41"/>
      <c r="I692" s="34"/>
      <c r="L692" s="69"/>
      <c r="M692" s="71"/>
      <c r="N692" s="71"/>
      <c r="O692" s="168"/>
    </row>
    <row r="693" spans="1:15" s="7" customFormat="1" ht="12.75">
      <c r="A693" s="3"/>
      <c r="B693" s="65"/>
      <c r="C693" s="65" t="s">
        <v>314</v>
      </c>
      <c r="D693" s="3"/>
      <c r="E693"/>
      <c r="F693" s="3"/>
      <c r="G693" s="68">
        <v>800</v>
      </c>
      <c r="H693" s="41"/>
      <c r="I693" s="34"/>
      <c r="L693" s="69"/>
      <c r="M693" s="71"/>
      <c r="N693" s="71"/>
      <c r="O693" s="81"/>
    </row>
    <row r="694" spans="1:15" s="7" customFormat="1" ht="12.75">
      <c r="A694" s="3"/>
      <c r="B694" s="65"/>
      <c r="C694" s="65" t="s">
        <v>386</v>
      </c>
      <c r="D694" s="3"/>
      <c r="E694"/>
      <c r="F694" s="3"/>
      <c r="G694" s="68">
        <v>50</v>
      </c>
      <c r="H694" s="41"/>
      <c r="I694" s="34"/>
      <c r="L694" s="69"/>
      <c r="M694" s="71"/>
      <c r="N694" s="71"/>
      <c r="O694" s="81"/>
    </row>
    <row r="695" spans="1:15" s="7" customFormat="1" ht="12.75">
      <c r="A695" s="3"/>
      <c r="B695" s="65"/>
      <c r="C695" s="65" t="s">
        <v>492</v>
      </c>
      <c r="D695" s="3"/>
      <c r="E695"/>
      <c r="F695" s="3"/>
      <c r="G695" s="68">
        <v>90</v>
      </c>
      <c r="H695" s="41"/>
      <c r="I695" s="34"/>
      <c r="L695" s="69"/>
      <c r="M695" s="71"/>
      <c r="N695" s="71"/>
      <c r="O695" s="81"/>
    </row>
    <row r="696" spans="1:15" s="7" customFormat="1" ht="12.75">
      <c r="A696" s="3"/>
      <c r="B696" s="65"/>
      <c r="C696" s="65" t="s">
        <v>387</v>
      </c>
      <c r="D696" s="3"/>
      <c r="E696"/>
      <c r="F696" s="3"/>
      <c r="G696" s="68">
        <v>200</v>
      </c>
      <c r="H696" s="41"/>
      <c r="I696" s="34"/>
      <c r="L696" s="69"/>
      <c r="M696" s="71"/>
      <c r="N696" s="71"/>
      <c r="O696" s="81"/>
    </row>
    <row r="697" spans="1:15" s="7" customFormat="1" ht="12.75">
      <c r="A697" s="3"/>
      <c r="B697" s="65"/>
      <c r="C697" s="65" t="s">
        <v>388</v>
      </c>
      <c r="D697" s="3"/>
      <c r="E697"/>
      <c r="F697" s="3"/>
      <c r="G697" s="68">
        <v>200</v>
      </c>
      <c r="H697" s="41"/>
      <c r="I697" s="34"/>
      <c r="L697" s="69"/>
      <c r="M697" s="71"/>
      <c r="N697" s="71"/>
      <c r="O697" s="81"/>
    </row>
    <row r="698" spans="1:15" s="7" customFormat="1" ht="12.75">
      <c r="A698" s="3"/>
      <c r="B698" s="65"/>
      <c r="C698" s="65"/>
      <c r="D698" s="3"/>
      <c r="E698"/>
      <c r="F698" s="3"/>
      <c r="G698" s="68"/>
      <c r="H698" s="41"/>
      <c r="I698" s="34"/>
      <c r="L698" s="69"/>
      <c r="M698" s="71"/>
      <c r="N698" s="71"/>
      <c r="O698" s="81"/>
    </row>
    <row r="699" spans="1:15" s="7" customFormat="1" ht="12.75">
      <c r="A699" s="3"/>
      <c r="B699" s="3" t="s">
        <v>315</v>
      </c>
      <c r="H699" s="42">
        <f>SUM(G700:G709)</f>
        <v>39178</v>
      </c>
      <c r="I699" s="34"/>
      <c r="L699" s="69"/>
      <c r="M699" s="71"/>
      <c r="N699" s="71"/>
      <c r="O699" s="81"/>
    </row>
    <row r="700" spans="1:15" s="7" customFormat="1" ht="12.75">
      <c r="A700" s="3"/>
      <c r="B700" s="65" t="s">
        <v>133</v>
      </c>
      <c r="G700" s="41">
        <f>SUM(F701:F706)</f>
        <v>28709</v>
      </c>
      <c r="I700" s="34"/>
      <c r="L700" s="69"/>
      <c r="M700" s="71"/>
      <c r="N700" s="71"/>
      <c r="O700" s="168"/>
    </row>
    <row r="701" spans="1:15" s="7" customFormat="1" ht="12.75">
      <c r="A701" s="3"/>
      <c r="B701" s="65"/>
      <c r="C701" s="65" t="s">
        <v>208</v>
      </c>
      <c r="F701" s="42">
        <v>1720</v>
      </c>
      <c r="G701" s="41"/>
      <c r="I701" s="34"/>
      <c r="L701" s="69"/>
      <c r="M701" s="71"/>
      <c r="N701" s="71"/>
      <c r="O701" s="168"/>
    </row>
    <row r="702" spans="1:15" s="7" customFormat="1" ht="12.75">
      <c r="A702" s="3"/>
      <c r="B702" s="65"/>
      <c r="C702" s="65" t="s">
        <v>493</v>
      </c>
      <c r="F702" s="42">
        <v>24329</v>
      </c>
      <c r="G702" s="41"/>
      <c r="I702" s="117"/>
      <c r="L702" s="69"/>
      <c r="M702" s="71"/>
      <c r="N702" s="81"/>
      <c r="O702" s="168"/>
    </row>
    <row r="703" spans="1:15" s="7" customFormat="1" ht="12.75">
      <c r="A703" s="3"/>
      <c r="B703" s="65"/>
      <c r="C703" s="65" t="s">
        <v>494</v>
      </c>
      <c r="F703" s="42"/>
      <c r="G703" s="41"/>
      <c r="I703" s="117"/>
      <c r="L703" s="69"/>
      <c r="M703" s="71"/>
      <c r="N703" s="81"/>
      <c r="O703" s="168"/>
    </row>
    <row r="704" spans="1:15" s="7" customFormat="1" ht="12.75">
      <c r="A704" s="3"/>
      <c r="B704" s="65"/>
      <c r="C704" s="65"/>
      <c r="E704" s="65" t="s">
        <v>495</v>
      </c>
      <c r="F704" s="42">
        <v>1279</v>
      </c>
      <c r="G704" s="41"/>
      <c r="I704" s="117"/>
      <c r="L704" s="69"/>
      <c r="M704" s="71"/>
      <c r="N704" s="81"/>
      <c r="O704" s="168"/>
    </row>
    <row r="705" spans="1:15" s="7" customFormat="1" ht="12.75">
      <c r="A705" s="3"/>
      <c r="B705" s="65"/>
      <c r="C705" s="65" t="s">
        <v>502</v>
      </c>
      <c r="E705" s="65"/>
      <c r="F705" s="42">
        <v>1189</v>
      </c>
      <c r="G705" s="41"/>
      <c r="I705" s="117"/>
      <c r="L705" s="69"/>
      <c r="M705" s="71"/>
      <c r="N705" s="81"/>
      <c r="O705" s="168"/>
    </row>
    <row r="706" spans="1:15" s="7" customFormat="1" ht="12.75">
      <c r="A706" s="3"/>
      <c r="B706" s="65"/>
      <c r="C706" s="65" t="s">
        <v>374</v>
      </c>
      <c r="F706" s="42">
        <v>192</v>
      </c>
      <c r="G706" s="41"/>
      <c r="I706" s="34"/>
      <c r="L706" s="81"/>
      <c r="M706" s="71"/>
      <c r="N706" s="71"/>
      <c r="O706" s="81"/>
    </row>
    <row r="707" spans="1:15" s="7" customFormat="1" ht="12.75">
      <c r="A707" s="3"/>
      <c r="B707" s="65" t="s">
        <v>134</v>
      </c>
      <c r="F707" s="42"/>
      <c r="G707" s="41">
        <v>2923</v>
      </c>
      <c r="I707" s="34"/>
      <c r="L707" s="81"/>
      <c r="M707" s="71"/>
      <c r="N707" s="81"/>
      <c r="O707" s="81"/>
    </row>
    <row r="708" spans="1:15" s="7" customFormat="1" ht="12.75">
      <c r="A708" s="3"/>
      <c r="B708" s="65" t="s">
        <v>135</v>
      </c>
      <c r="F708" s="42"/>
      <c r="G708" s="41">
        <v>4390</v>
      </c>
      <c r="I708" s="34"/>
      <c r="L708" s="81"/>
      <c r="M708" s="81"/>
      <c r="N708" s="81"/>
      <c r="O708" s="81"/>
    </row>
    <row r="709" spans="1:9" s="7" customFormat="1" ht="12.75">
      <c r="A709" s="3"/>
      <c r="B709" s="65" t="s">
        <v>248</v>
      </c>
      <c r="F709" s="42"/>
      <c r="G709" s="41">
        <v>3156</v>
      </c>
      <c r="I709" s="34"/>
    </row>
    <row r="710" spans="1:9" s="7" customFormat="1" ht="12.75">
      <c r="A710" s="3"/>
      <c r="I710" s="34"/>
    </row>
    <row r="711" spans="1:9" s="7" customFormat="1" ht="12.75">
      <c r="A711" s="65" t="s">
        <v>496</v>
      </c>
      <c r="H711" s="41"/>
      <c r="I711" s="34"/>
    </row>
    <row r="712" spans="1:9" s="7" customFormat="1" ht="12.75">
      <c r="A712" s="3"/>
      <c r="H712" s="41"/>
      <c r="I712" s="34"/>
    </row>
    <row r="713" spans="1:8" s="7" customFormat="1" ht="12.75">
      <c r="A713"/>
      <c r="H713" s="8"/>
    </row>
    <row r="714" spans="1:9" ht="15.75">
      <c r="A714" s="18" t="s">
        <v>101</v>
      </c>
      <c r="H714" s="4"/>
      <c r="I714" s="36">
        <f>SUM(G718:G725)</f>
        <v>6365</v>
      </c>
    </row>
    <row r="715" spans="1:9" s="7" customFormat="1" ht="12.75">
      <c r="A715" s="3"/>
      <c r="H715" s="8"/>
      <c r="I715" s="34"/>
    </row>
    <row r="716" spans="1:9" s="7" customFormat="1" ht="12.75">
      <c r="A716" s="65" t="s">
        <v>550</v>
      </c>
      <c r="H716" s="8"/>
      <c r="I716" s="42"/>
    </row>
    <row r="717" s="7" customFormat="1" ht="12.75">
      <c r="H717" s="8"/>
    </row>
    <row r="718" spans="1:8" s="7" customFormat="1" ht="12.75">
      <c r="A718" s="3" t="s">
        <v>221</v>
      </c>
      <c r="G718" s="34">
        <f>SUM(F719:F725)</f>
        <v>6365</v>
      </c>
      <c r="H718" s="8"/>
    </row>
    <row r="719" spans="1:8" s="7" customFormat="1" ht="12.75">
      <c r="A719" s="65"/>
      <c r="B719" s="65" t="s">
        <v>307</v>
      </c>
      <c r="F719" s="7">
        <v>790</v>
      </c>
      <c r="G719" s="34"/>
      <c r="H719" s="8"/>
    </row>
    <row r="720" spans="2:8" s="7" customFormat="1" ht="12.75">
      <c r="B720" s="65" t="s">
        <v>373</v>
      </c>
      <c r="E720" s="42"/>
      <c r="F720" s="42">
        <v>2430</v>
      </c>
      <c r="H720" s="8"/>
    </row>
    <row r="721" spans="2:8" s="7" customFormat="1" ht="12.75">
      <c r="B721" s="65" t="s">
        <v>497</v>
      </c>
      <c r="E721" s="42"/>
      <c r="F721" s="42">
        <v>802</v>
      </c>
      <c r="H721" s="8"/>
    </row>
    <row r="722" spans="2:8" s="7" customFormat="1" ht="12.75">
      <c r="B722" s="65" t="s">
        <v>498</v>
      </c>
      <c r="E722" s="42"/>
      <c r="F722" s="42">
        <v>689</v>
      </c>
      <c r="H722" s="8"/>
    </row>
    <row r="723" spans="2:8" s="7" customFormat="1" ht="12.75">
      <c r="B723" s="65" t="s">
        <v>499</v>
      </c>
      <c r="E723" s="42"/>
      <c r="F723" s="42">
        <v>399</v>
      </c>
      <c r="H723" s="8"/>
    </row>
    <row r="724" spans="2:8" s="7" customFormat="1" ht="12.75">
      <c r="B724" s="65" t="s">
        <v>500</v>
      </c>
      <c r="E724" s="42"/>
      <c r="F724" s="42">
        <v>858</v>
      </c>
      <c r="H724" s="8"/>
    </row>
    <row r="725" spans="2:8" s="7" customFormat="1" ht="12.75">
      <c r="B725" s="65" t="s">
        <v>501</v>
      </c>
      <c r="E725" s="42"/>
      <c r="F725" s="42">
        <v>397</v>
      </c>
      <c r="H725" s="8"/>
    </row>
    <row r="726" spans="2:8" s="7" customFormat="1" ht="12.75">
      <c r="B726" s="65"/>
      <c r="E726" s="42"/>
      <c r="F726" s="42"/>
      <c r="H726" s="8"/>
    </row>
    <row r="727" spans="2:8" s="7" customFormat="1" ht="12.75">
      <c r="B727" s="65"/>
      <c r="E727" s="42"/>
      <c r="F727" s="42"/>
      <c r="H727" s="8"/>
    </row>
    <row r="728" spans="2:8" s="7" customFormat="1" ht="12.75">
      <c r="B728" s="65"/>
      <c r="E728" s="42"/>
      <c r="H728" s="8"/>
    </row>
    <row r="729" spans="5:8" s="7" customFormat="1" ht="12.75">
      <c r="E729" s="42"/>
      <c r="H729" s="8"/>
    </row>
    <row r="730" spans="1:10" ht="18">
      <c r="A730" s="2" t="s">
        <v>93</v>
      </c>
      <c r="H730" s="4"/>
      <c r="I730" s="22">
        <f>G735+G737+G739+G758+G764</f>
        <v>3911</v>
      </c>
      <c r="J730" s="21"/>
    </row>
    <row r="731" spans="1:8" ht="12.75">
      <c r="A731" s="7"/>
      <c r="H731" s="6"/>
    </row>
    <row r="732" spans="1:8" ht="12.75">
      <c r="A732" s="65" t="s">
        <v>274</v>
      </c>
      <c r="H732" s="17"/>
    </row>
    <row r="733" spans="1:8" ht="12.75">
      <c r="A733" s="65" t="s">
        <v>275</v>
      </c>
      <c r="H733" s="17"/>
    </row>
    <row r="734" spans="1:8" ht="12.75">
      <c r="A734" s="65"/>
      <c r="H734" s="17"/>
    </row>
    <row r="735" spans="1:8" ht="12.75">
      <c r="A735" s="70" t="s">
        <v>249</v>
      </c>
      <c r="G735">
        <v>30</v>
      </c>
      <c r="H735" s="17"/>
    </row>
    <row r="736" spans="1:8" ht="12.75">
      <c r="A736" s="70"/>
      <c r="H736" s="17"/>
    </row>
    <row r="737" spans="1:8" ht="12.75">
      <c r="A737" s="70" t="s">
        <v>250</v>
      </c>
      <c r="G737">
        <v>13</v>
      </c>
      <c r="H737" s="6"/>
    </row>
    <row r="738" spans="1:8" ht="12.75">
      <c r="A738" s="70"/>
      <c r="H738" s="6"/>
    </row>
    <row r="739" spans="1:8" ht="12.75">
      <c r="A739" s="70" t="s">
        <v>251</v>
      </c>
      <c r="G739" s="17">
        <f>F740+F754+F756</f>
        <v>3411</v>
      </c>
      <c r="H739" s="6"/>
    </row>
    <row r="740" spans="1:8" ht="12.75">
      <c r="A740" s="7"/>
      <c r="B740" t="s">
        <v>532</v>
      </c>
      <c r="F740" s="17">
        <f>SUM(E742:E753)</f>
        <v>1271</v>
      </c>
      <c r="H740" s="6"/>
    </row>
    <row r="741" spans="1:8" ht="12.75">
      <c r="A741" s="7"/>
      <c r="C741" t="s">
        <v>45</v>
      </c>
      <c r="H741" s="6"/>
    </row>
    <row r="742" spans="1:8" ht="12.75">
      <c r="A742" s="7"/>
      <c r="C742" t="s">
        <v>252</v>
      </c>
      <c r="E742">
        <v>3</v>
      </c>
      <c r="H742" s="6"/>
    </row>
    <row r="743" spans="3:5" ht="12.75">
      <c r="C743" t="s">
        <v>253</v>
      </c>
      <c r="E743">
        <v>4</v>
      </c>
    </row>
    <row r="744" spans="3:5" ht="12.75">
      <c r="C744" t="s">
        <v>254</v>
      </c>
      <c r="E744">
        <v>8</v>
      </c>
    </row>
    <row r="745" ht="12.75">
      <c r="C745" t="s">
        <v>46</v>
      </c>
    </row>
    <row r="746" spans="3:5" ht="12.75">
      <c r="C746" t="s">
        <v>255</v>
      </c>
      <c r="E746">
        <v>21</v>
      </c>
    </row>
    <row r="747" spans="3:5" ht="12.75">
      <c r="C747" t="s">
        <v>256</v>
      </c>
      <c r="E747">
        <v>61</v>
      </c>
    </row>
    <row r="748" spans="3:5" ht="12.75">
      <c r="C748" t="s">
        <v>104</v>
      </c>
      <c r="E748">
        <v>492</v>
      </c>
    </row>
    <row r="749" spans="3:5" s="65" customFormat="1" ht="12.75">
      <c r="C749" s="65" t="s">
        <v>105</v>
      </c>
      <c r="E749" s="65">
        <v>140</v>
      </c>
    </row>
    <row r="750" spans="3:5" s="65" customFormat="1" ht="12.75">
      <c r="C750" s="65" t="s">
        <v>530</v>
      </c>
      <c r="E750" s="65">
        <v>275</v>
      </c>
    </row>
    <row r="751" spans="3:5" s="65" customFormat="1" ht="12.75">
      <c r="C751" s="65" t="s">
        <v>531</v>
      </c>
      <c r="E751" s="65">
        <v>265</v>
      </c>
    </row>
    <row r="752" spans="3:5" s="65" customFormat="1" ht="12.75">
      <c r="C752" s="65" t="s">
        <v>209</v>
      </c>
      <c r="E752" s="65">
        <v>1</v>
      </c>
    </row>
    <row r="753" spans="3:5" s="65" customFormat="1" ht="12.75">
      <c r="C753" s="65" t="s">
        <v>210</v>
      </c>
      <c r="E753" s="65">
        <v>1</v>
      </c>
    </row>
    <row r="754" spans="2:6" s="65" customFormat="1" ht="12.75">
      <c r="B754" s="87" t="s">
        <v>31</v>
      </c>
      <c r="C754" s="87"/>
      <c r="D754" s="87"/>
      <c r="E754" s="87"/>
      <c r="F754" s="109">
        <v>1309</v>
      </c>
    </row>
    <row r="755" spans="2:6" s="65" customFormat="1" ht="12.75">
      <c r="B755"/>
      <c r="C755" t="s">
        <v>220</v>
      </c>
      <c r="D755"/>
      <c r="E755"/>
      <c r="F755"/>
    </row>
    <row r="756" spans="2:8" ht="12.75">
      <c r="B756" s="65" t="s">
        <v>187</v>
      </c>
      <c r="C756" s="65"/>
      <c r="D756" s="65"/>
      <c r="E756" s="65"/>
      <c r="F756" s="65">
        <v>831</v>
      </c>
      <c r="H756" s="4"/>
    </row>
    <row r="757" spans="2:8" ht="12.75">
      <c r="B757" s="65"/>
      <c r="C757" s="65"/>
      <c r="D757" s="65"/>
      <c r="E757" s="65"/>
      <c r="F757" s="65"/>
      <c r="H757" s="4"/>
    </row>
    <row r="758" spans="1:8" s="65" customFormat="1" ht="12.75">
      <c r="A758" s="5" t="s">
        <v>103</v>
      </c>
      <c r="G758" s="65">
        <f>E761+E762</f>
        <v>190</v>
      </c>
      <c r="H758" s="46"/>
    </row>
    <row r="759" s="65" customFormat="1" ht="12.75">
      <c r="A759" s="65" t="s">
        <v>527</v>
      </c>
    </row>
    <row r="760" s="65" customFormat="1" ht="12.75"/>
    <row r="761" spans="2:5" s="65" customFormat="1" ht="12.75">
      <c r="B761" s="65" t="s">
        <v>528</v>
      </c>
      <c r="E761" s="65">
        <v>180</v>
      </c>
    </row>
    <row r="762" spans="2:5" s="65" customFormat="1" ht="12.75">
      <c r="B762" s="65" t="s">
        <v>529</v>
      </c>
      <c r="E762" s="65">
        <v>10</v>
      </c>
    </row>
    <row r="764" spans="1:8" ht="12.75">
      <c r="A764" s="5" t="s">
        <v>114</v>
      </c>
      <c r="G764" s="17">
        <f>SUM(F765:F768)</f>
        <v>267</v>
      </c>
      <c r="H764" s="4"/>
    </row>
    <row r="765" spans="2:6" s="65" customFormat="1" ht="12.75">
      <c r="B765" s="65" t="s">
        <v>115</v>
      </c>
      <c r="F765" s="65">
        <v>10</v>
      </c>
    </row>
    <row r="766" spans="2:6" s="65" customFormat="1" ht="12.75">
      <c r="B766" s="65" t="s">
        <v>116</v>
      </c>
      <c r="F766" s="65">
        <v>90</v>
      </c>
    </row>
    <row r="767" spans="2:6" s="65" customFormat="1" ht="12.75">
      <c r="B767" s="65" t="s">
        <v>211</v>
      </c>
      <c r="F767" s="65">
        <v>67</v>
      </c>
    </row>
    <row r="768" spans="1:8" s="10" customFormat="1" ht="12.75">
      <c r="A768"/>
      <c r="B768" s="10" t="s">
        <v>245</v>
      </c>
      <c r="F768" s="10">
        <v>100</v>
      </c>
      <c r="H768" s="11"/>
    </row>
    <row r="769" s="65" customFormat="1" ht="12.75">
      <c r="H769" s="66"/>
    </row>
  </sheetData>
  <sheetProtection selectLockedCells="1" selectUnlockedCells="1"/>
  <printOptions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PPT</dc:creator>
  <cp:keywords/>
  <dc:description/>
  <cp:lastModifiedBy>Iva Schmidtova</cp:lastModifiedBy>
  <cp:lastPrinted>2017-05-24T09:02:42Z</cp:lastPrinted>
  <dcterms:created xsi:type="dcterms:W3CDTF">2001-04-05T07:27:30Z</dcterms:created>
  <dcterms:modified xsi:type="dcterms:W3CDTF">2017-05-24T09:02:46Z</dcterms:modified>
  <cp:category/>
  <cp:version/>
  <cp:contentType/>
  <cp:contentStatus/>
</cp:coreProperties>
</file>