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375" windowHeight="4725" activeTab="0"/>
  </bookViews>
  <sheets>
    <sheet name="Rzbhos1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<sst xmlns="http://schemas.openxmlformats.org/spreadsheetml/2006/main" count="677" uniqueCount="601">
  <si>
    <t xml:space="preserve">Předkládá: </t>
  </si>
  <si>
    <t>Ing. Iva Schmidtová - ved. ekon. odd.</t>
  </si>
  <si>
    <t>Tato částka se skládá z těchto položek:</t>
  </si>
  <si>
    <t>příjmy z hlavní činnosti</t>
  </si>
  <si>
    <t>KOMENTÁŘ K JEDNOTLIVÝM ODDÍLUM:</t>
  </si>
  <si>
    <t xml:space="preserve">         (částky jsou uvedeny v tis. Kč)</t>
  </si>
  <si>
    <t>Náklady - hlavní činnost</t>
  </si>
  <si>
    <t>Spotřeba materiálu</t>
  </si>
  <si>
    <t>časopisy</t>
  </si>
  <si>
    <t>ostatní materiál</t>
  </si>
  <si>
    <t>Sem patří:</t>
  </si>
  <si>
    <t>el. energie</t>
  </si>
  <si>
    <t>Cestovné</t>
  </si>
  <si>
    <t>tuzemské</t>
  </si>
  <si>
    <t>zahraniční</t>
  </si>
  <si>
    <t>Náklady na reprezentaci</t>
  </si>
  <si>
    <t>Ostatní služby</t>
  </si>
  <si>
    <t>úklid</t>
  </si>
  <si>
    <t>další služby:</t>
  </si>
  <si>
    <t>školení</t>
  </si>
  <si>
    <t>kopírovací služby</t>
  </si>
  <si>
    <t>Mzdové náklady</t>
  </si>
  <si>
    <t xml:space="preserve">Sem patří: </t>
  </si>
  <si>
    <t>Jiné provozní náklady</t>
  </si>
  <si>
    <t>zákonné úrazové pojištění</t>
  </si>
  <si>
    <t>bankovní poplatky</t>
  </si>
  <si>
    <t>Pojištění budovy</t>
  </si>
  <si>
    <t>Jiné provozní výnosy</t>
  </si>
  <si>
    <t>diety</t>
  </si>
  <si>
    <t>Náklady - hospodářská činnost</t>
  </si>
  <si>
    <t>Příjmy - hospodářská činnost</t>
  </si>
  <si>
    <t>příjem z organizace mimořádného studia</t>
  </si>
  <si>
    <t>kancelářské potřeby</t>
  </si>
  <si>
    <t>vodné</t>
  </si>
  <si>
    <t>stravování</t>
  </si>
  <si>
    <t>Odpisy majetku</t>
  </si>
  <si>
    <t>Drobný majetek</t>
  </si>
  <si>
    <t>příjem z úhrad přijímacího řízení</t>
  </si>
  <si>
    <t>šenství, varné konvice, ohřívače, malé chladničky, potřeby pro KTV a další.</t>
  </si>
  <si>
    <t xml:space="preserve">ostatní příjmy: </t>
  </si>
  <si>
    <t>servis a drobné opravy výtahů</t>
  </si>
  <si>
    <t>servis VZT</t>
  </si>
  <si>
    <t>inzerce</t>
  </si>
  <si>
    <t>Vnitrouniverzitní náklady</t>
  </si>
  <si>
    <t>Vnitroorganizační výnosy</t>
  </si>
  <si>
    <t>sem patří:</t>
  </si>
  <si>
    <t>Datum předložení kolegiu děkana:</t>
  </si>
  <si>
    <t>provoz osobních aut</t>
  </si>
  <si>
    <t>provozní odd.</t>
  </si>
  <si>
    <t>studijní odd.</t>
  </si>
  <si>
    <t>knihovna</t>
  </si>
  <si>
    <t>PPT</t>
  </si>
  <si>
    <t>ubytování</t>
  </si>
  <si>
    <t>opravy na budově - provozní odd.</t>
  </si>
  <si>
    <t>Nehmotný majetek</t>
  </si>
  <si>
    <t>Tržby</t>
  </si>
  <si>
    <t>Juridikum</t>
  </si>
  <si>
    <t>Ostatní výnosy:</t>
  </si>
  <si>
    <t>Ostatní útvary</t>
  </si>
  <si>
    <t>Datum předložení ekon. komisi AS PF UK:</t>
  </si>
  <si>
    <t>Zpracovali:</t>
  </si>
  <si>
    <t xml:space="preserve">Opravy </t>
  </si>
  <si>
    <t>náklady spojené s přijímacím řízením</t>
  </si>
  <si>
    <t>KTV</t>
  </si>
  <si>
    <t>nájemné tělocvičen</t>
  </si>
  <si>
    <t>kurzové ztráty</t>
  </si>
  <si>
    <t>Zúčtování fondů</t>
  </si>
  <si>
    <t>úroky</t>
  </si>
  <si>
    <t xml:space="preserve">knihy </t>
  </si>
  <si>
    <t xml:space="preserve">         zahraniční odd.</t>
  </si>
  <si>
    <t>plyn (topení)</t>
  </si>
  <si>
    <t>energie Větrník</t>
  </si>
  <si>
    <t>bezpečnost práce</t>
  </si>
  <si>
    <t>vedlejší výdaje asistentů na kurzech KTV</t>
  </si>
  <si>
    <t>energetik - revize el.zařízení</t>
  </si>
  <si>
    <t xml:space="preserve">poštovné </t>
  </si>
  <si>
    <t>Větrník:</t>
  </si>
  <si>
    <t>odpady</t>
  </si>
  <si>
    <t>ostraha a správa objektu</t>
  </si>
  <si>
    <t>tisk diplomů</t>
  </si>
  <si>
    <t xml:space="preserve">   (lanovky a lyžařský servis) + doprava</t>
  </si>
  <si>
    <t>z toho:</t>
  </si>
  <si>
    <t>OON</t>
  </si>
  <si>
    <t>Tvorba Sociálního fondu</t>
  </si>
  <si>
    <t>Použití Sociálního fondu</t>
  </si>
  <si>
    <t>sociální fond</t>
  </si>
  <si>
    <t>účetní audit</t>
  </si>
  <si>
    <t>Odpisy z majetku pořízeného z dotace (tzv. "papírové výnosy")</t>
  </si>
  <si>
    <t>účelově poskytnuté prostředky</t>
  </si>
  <si>
    <t xml:space="preserve">         ostatní útvary</t>
  </si>
  <si>
    <t>kurzy KTV - hrazeno studenty</t>
  </si>
  <si>
    <t>stipendijní fond</t>
  </si>
  <si>
    <t>FÚUP</t>
  </si>
  <si>
    <t>za upomínky a jiné knih. poplatky</t>
  </si>
  <si>
    <t>kurzové zisky</t>
  </si>
  <si>
    <t>Dary</t>
  </si>
  <si>
    <t>Příjmy - hlavní činnost</t>
  </si>
  <si>
    <t>v tom:</t>
  </si>
  <si>
    <t>příjem z programu Erasmus</t>
  </si>
  <si>
    <t xml:space="preserve">   materiál pořízený v rámci provozu fakulty:</t>
  </si>
  <si>
    <t>zahraniční odd.</t>
  </si>
  <si>
    <t>konferenční poplatky</t>
  </si>
  <si>
    <t>náklady po dobu pracovní neschopnosti zaměstnanců</t>
  </si>
  <si>
    <t>Odvody na sociální a zdravotní pojištění</t>
  </si>
  <si>
    <t>Výdaje na odvody na zdravotní a sociální pojištění jsou v souladu s výdaji na mzdy a odpovídají rozpočtu.</t>
  </si>
  <si>
    <t>tvorba SF z poplatků od studentů</t>
  </si>
  <si>
    <t>čerpání SF na stipendia</t>
  </si>
  <si>
    <t>stravování zaměstnanců v menze</t>
  </si>
  <si>
    <t>platy</t>
  </si>
  <si>
    <t>Výdaje na drobný majetek odpovídají rozpočtu i poskytnutým účelovým dotacím.</t>
  </si>
  <si>
    <t>Podle postupů účtování daných RUK je nutno proúčtovávat jak výdaje, tak i příjmy ze stipendijního fondu. Proúčtování</t>
  </si>
  <si>
    <t>opravy na budově - financované z FRIMu</t>
  </si>
  <si>
    <t>opravy na budově - Větrník</t>
  </si>
  <si>
    <t>odměny za činnost v programu Erasmus</t>
  </si>
  <si>
    <t>odměny za doktorské řízení</t>
  </si>
  <si>
    <t>odměny z příjmů za rigorózní řízení-odměny int.učitelům</t>
  </si>
  <si>
    <t>odměny z příjmů Juridika - odměny int.učitelům</t>
  </si>
  <si>
    <t>odměny z příjmů celoživotního vzdělávání</t>
  </si>
  <si>
    <t>odměny - jubilea</t>
  </si>
  <si>
    <t>odměny za práce v rámci univerzity 3.věku</t>
  </si>
  <si>
    <t>odměny za doktorské studium - refundace RUK</t>
  </si>
  <si>
    <t>OON běžné (Erasmus, Juridikum, CŽV, Univerzita 3.věku)</t>
  </si>
  <si>
    <t>OON z grantů (GA ČR, GA UK a GA AV)</t>
  </si>
  <si>
    <t>na příspěvky na penzijní připojištění</t>
  </si>
  <si>
    <t>na příspěvky na životní připojištění</t>
  </si>
  <si>
    <t>na příspěvky na úroky z úvěrů</t>
  </si>
  <si>
    <t>další provozní náklady</t>
  </si>
  <si>
    <t>úrazy</t>
  </si>
  <si>
    <t>odpisy z majetku pořízeného z vlastních prostředků (FRIM)</t>
  </si>
  <si>
    <t>odpisy z majetku pořízeného z dotace</t>
  </si>
  <si>
    <t>Proúčtování tvorby a čerpání  Stipendijního fondu</t>
  </si>
  <si>
    <t>kurzy KTV - asistenti</t>
  </si>
  <si>
    <t>Ostatní granty, Rozvojové programy a jiné projekty</t>
  </si>
  <si>
    <t>ÚVOD</t>
  </si>
  <si>
    <t>Odpisy majetku odpovídají složení evidovaného majetku a daným odpisovým skupinám.</t>
  </si>
  <si>
    <t>Schváleno Akademickým senátem PF UK:</t>
  </si>
  <si>
    <t xml:space="preserve">         hrazeno z grantů</t>
  </si>
  <si>
    <t xml:space="preserve">         hrazeno z grantů </t>
  </si>
  <si>
    <t>kontrola hasících přístrojů</t>
  </si>
  <si>
    <t>energetik</t>
  </si>
  <si>
    <t>znalecký posudek na vyřazený majetek</t>
  </si>
  <si>
    <t>mzdy hrazené z dotace na vědu</t>
  </si>
  <si>
    <t>mzdy hrazené z příspěvku na vzdělávání</t>
  </si>
  <si>
    <t>odměny v rámci programu LLM</t>
  </si>
  <si>
    <t>Stipendia</t>
  </si>
  <si>
    <t xml:space="preserve">granty </t>
  </si>
  <si>
    <t>příjem z kurzů LLM</t>
  </si>
  <si>
    <t>příjmy od studentů (za tiskové karty, doktorand.příj.řízení,příjmy od zahr.</t>
  </si>
  <si>
    <t xml:space="preserve">    studentů, přihlášky, správní poplatky)</t>
  </si>
  <si>
    <t>za tisk v tiskařském centru</t>
  </si>
  <si>
    <t>za knihy</t>
  </si>
  <si>
    <t>FRIM</t>
  </si>
  <si>
    <t>fond vzdělávací politiky (U3V)</t>
  </si>
  <si>
    <t>fond vzdělávací politiky (SSP)</t>
  </si>
  <si>
    <t>DPH na výstupu (u knih dovezených ze zemí EU)</t>
  </si>
  <si>
    <t>JUDr. Jiří Hřebejk - tajemník fakulty</t>
  </si>
  <si>
    <t>hrazeno z grantů a projektů</t>
  </si>
  <si>
    <t>opravy strojů, zařízení a inventáře</t>
  </si>
  <si>
    <t xml:space="preserve">    provozní odd.</t>
  </si>
  <si>
    <t xml:space="preserve">    PPT</t>
  </si>
  <si>
    <t>servis aut</t>
  </si>
  <si>
    <t>servis klimatizačních jednotek</t>
  </si>
  <si>
    <t>úprava vody</t>
  </si>
  <si>
    <t>odvoz odpadu</t>
  </si>
  <si>
    <t>vodoinstalatérské práce</t>
  </si>
  <si>
    <t>Tiskařské centrum</t>
  </si>
  <si>
    <t>mzdy za práce v programech PRVOUK</t>
  </si>
  <si>
    <t>provozní náklady z grantů a projektů</t>
  </si>
  <si>
    <t>režijní náklady z Prvouků</t>
  </si>
  <si>
    <t>ostatní náklady</t>
  </si>
  <si>
    <t>poplatky za poskytování náhr.plnění u osob se ZPS</t>
  </si>
  <si>
    <t xml:space="preserve">cestovní pojištění </t>
  </si>
  <si>
    <t>občerstvení (zasedání senátu, vedení fakulty,</t>
  </si>
  <si>
    <t xml:space="preserve">         státnice,vědecká rada, SVOČ)</t>
  </si>
  <si>
    <t>Juridikum-občerstvení</t>
  </si>
  <si>
    <t>LLM-občerstvení</t>
  </si>
  <si>
    <t>platba od studentů na ubytování na semináři</t>
  </si>
  <si>
    <t>Jedná se o výnosy uskutečněné v rámci Univerzity Karlovy.</t>
  </si>
  <si>
    <t>refundace mezd vědeckých pracovníků</t>
  </si>
  <si>
    <t xml:space="preserve">Stipendijní fond je zúčtován na výplatu stipendií. </t>
  </si>
  <si>
    <t>neuznatelná část.</t>
  </si>
  <si>
    <t xml:space="preserve">mezd vyplacených za předchozí kalendářní měsíc s tím, že 1 % jako daňově uznatelná část a 0,7 % jako daňově </t>
  </si>
  <si>
    <t>Prof. JUDr. Jan Kuklík, DrSc. - děkan fakulty</t>
  </si>
  <si>
    <t>edice</t>
  </si>
  <si>
    <t>oprava auta Škoda Octavia</t>
  </si>
  <si>
    <t>oprava VZT</t>
  </si>
  <si>
    <t>oprava klimat.techniky</t>
  </si>
  <si>
    <t>oprava plynu po havárii</t>
  </si>
  <si>
    <t>oprava katedry v m.č.100</t>
  </si>
  <si>
    <t>ostatní</t>
  </si>
  <si>
    <t>oprava odpadové jímky</t>
  </si>
  <si>
    <t>výměna oběhového čerpadla</t>
  </si>
  <si>
    <t>oprava + dodávka plyn.modulu</t>
  </si>
  <si>
    <t>výměna potrubí teplé vody u zaměstn.menzy</t>
  </si>
  <si>
    <t xml:space="preserve">      235 a 327</t>
  </si>
  <si>
    <t xml:space="preserve">výmalba + výměna podlah.krytiny v m.č. </t>
  </si>
  <si>
    <t>výměna zámků a zámk.vložek</t>
  </si>
  <si>
    <t xml:space="preserve">         hrazeno z programu PRVOUK</t>
  </si>
  <si>
    <t>zadávací řízení - úklidové práce</t>
  </si>
  <si>
    <t>nájem kopírky</t>
  </si>
  <si>
    <t>technická podpora</t>
  </si>
  <si>
    <t>konfigurace a instalace WIFI</t>
  </si>
  <si>
    <t>úprava webu PF</t>
  </si>
  <si>
    <t>nájemné strojů v centru</t>
  </si>
  <si>
    <t>kontrola a údržba kanalizace</t>
  </si>
  <si>
    <t>elektrikářské práce (výměna zářivek,ovládání</t>
  </si>
  <si>
    <t>světel,přemístění zásuvek)</t>
  </si>
  <si>
    <t>zámečnické práce</t>
  </si>
  <si>
    <t>další drobné služby</t>
  </si>
  <si>
    <t>nájemné kopírek</t>
  </si>
  <si>
    <t>vodoinstalatářské práce</t>
  </si>
  <si>
    <t>servis, odb.zkušky a inspekce výtahu</t>
  </si>
  <si>
    <t>ozbrojený doprovod hotovosti z banky</t>
  </si>
  <si>
    <t>ve Valdicích</t>
  </si>
  <si>
    <t>doprava studentů kat.trest.práva do Brna</t>
  </si>
  <si>
    <t>korektura sborníku z konference "Odpovědnost</t>
  </si>
  <si>
    <t>v demokratickém státě"</t>
  </si>
  <si>
    <t xml:space="preserve">služby hrazené z prostředků grantů </t>
  </si>
  <si>
    <t>služby hrazené z programu PRVOUK</t>
  </si>
  <si>
    <t>telefon</t>
  </si>
  <si>
    <t>programu odpovídají poskytované dotaci na tato stipendia a počtu studentů v doktorském studijním programu.</t>
  </si>
  <si>
    <t>2x multifunkční tiskárna</t>
  </si>
  <si>
    <t>monitor</t>
  </si>
  <si>
    <t>odd. vědy</t>
  </si>
  <si>
    <t>kávovar</t>
  </si>
  <si>
    <t>účastnický poplatek za studenty - Varšava</t>
  </si>
  <si>
    <t>účastnický poplatek za studenty - ELMC</t>
  </si>
  <si>
    <t>Dilia - autor.odměna za kopírovací služby</t>
  </si>
  <si>
    <t>členské poplatky - knihovna</t>
  </si>
  <si>
    <t>zahr.odd.-ubytování pro zahr.návštěvy</t>
  </si>
  <si>
    <t>stravování a ubytování studentů - konference katedry</t>
  </si>
  <si>
    <t>obch.práva</t>
  </si>
  <si>
    <t>občerstvení při ostatních konferencích na fakultě</t>
  </si>
  <si>
    <t>úhrada podílu energ.nákladů provozu sportovního centra</t>
  </si>
  <si>
    <t>zpracování analýzy řešení problému</t>
  </si>
  <si>
    <t xml:space="preserve">     o doménová jména - katedra</t>
  </si>
  <si>
    <t xml:space="preserve">     obch.práva</t>
  </si>
  <si>
    <t>příspěvek od UNHCR na pořádání</t>
  </si>
  <si>
    <t xml:space="preserve">     konference o uprchlících</t>
  </si>
  <si>
    <t>příjem na organizaci konference</t>
  </si>
  <si>
    <t xml:space="preserve">     obch.práva od účastníků</t>
  </si>
  <si>
    <t xml:space="preserve">    katedry obch.práva v Peci p.Sněžkou</t>
  </si>
  <si>
    <t xml:space="preserve">    katedry ústav.práva v Peci p.Sněžkou</t>
  </si>
  <si>
    <t xml:space="preserve">    pojistného atd.)</t>
  </si>
  <si>
    <t>další drobné výnosy (refundace,vratky, úhrady</t>
  </si>
  <si>
    <t xml:space="preserve">stravování a ubytování studentů - konference </t>
  </si>
  <si>
    <t>FPP</t>
  </si>
  <si>
    <t>Přes Fond provozních prostředků se proúčtovávají dle rektorátního předpisu stipendia DSP nad rámec - rozdíl</t>
  </si>
  <si>
    <t>mezi SIMS a SIS.</t>
  </si>
  <si>
    <t>doprava kat.trest.práva na exkurzi do věznice</t>
  </si>
  <si>
    <t xml:space="preserve">    (etikety a popis.pásky pro knihovnu, materiál pro údržbu,</t>
  </si>
  <si>
    <t xml:space="preserve">     hygienický servis, úklid.prostředky, elektroinstal.materiál</t>
  </si>
  <si>
    <t xml:space="preserve">     k počítač. síti, tonery do tiskáren, drobný materiál</t>
  </si>
  <si>
    <t xml:space="preserve">     a nářadí pro PPT, tonery, papír a materiál pro tiskařské</t>
  </si>
  <si>
    <t xml:space="preserve">     centrum a tubusy pro studijní odd.)</t>
  </si>
  <si>
    <t>Spotřeba energií</t>
  </si>
  <si>
    <t>voda</t>
  </si>
  <si>
    <t>plyn</t>
  </si>
  <si>
    <t xml:space="preserve">     Sem patří:</t>
  </si>
  <si>
    <t>úprava rozvaděče</t>
  </si>
  <si>
    <t>Všechna vyplacená stipendia jsou vyčíslena v tabulce. Stipendia vyplácená v rámci doktorského studijního</t>
  </si>
  <si>
    <t>převod z grantu GA ČR prof. Kuklíka spoluřešitelům</t>
  </si>
  <si>
    <t>Drobný hmotný a nehmotný majetek</t>
  </si>
  <si>
    <t>Výše přeúčtovaných nákladů do režie PRVOUKů</t>
  </si>
  <si>
    <t>Do této položky patří drobný nábytek, tiskárny, počítačové vybavení a příslu-</t>
  </si>
  <si>
    <t>se provádí přes náklady i výnosy, neovlivňuje tudíž hospodářský výsledek.</t>
  </si>
  <si>
    <t>ZA ROK 2014</t>
  </si>
  <si>
    <t>hrazeno z programu PRVOUK</t>
  </si>
  <si>
    <t>ostatní útvary</t>
  </si>
  <si>
    <t xml:space="preserve">   hrazeno z programu PRVOUK</t>
  </si>
  <si>
    <t xml:space="preserve">   hrazeno z grantů a projektů</t>
  </si>
  <si>
    <t>z prostředků fakulty</t>
  </si>
  <si>
    <t>Náklady odpovídají schválenému rozpočtu i rozpočtům účelových dotací v rámci poskytnutých grantů, programů a</t>
  </si>
  <si>
    <t>projektů.</t>
  </si>
  <si>
    <t xml:space="preserve">Přehled o rozdělení celkové spotřeby energií: </t>
  </si>
  <si>
    <t xml:space="preserve">    Hlavní činnost</t>
  </si>
  <si>
    <t>Hlavní</t>
  </si>
  <si>
    <t>Dopňková</t>
  </si>
  <si>
    <t xml:space="preserve">Celková </t>
  </si>
  <si>
    <t>činnost</t>
  </si>
  <si>
    <t>spotřeba</t>
  </si>
  <si>
    <t>z rozpočtu</t>
  </si>
  <si>
    <t>z grantů</t>
  </si>
  <si>
    <t>celkem</t>
  </si>
  <si>
    <t>El.energie</t>
  </si>
  <si>
    <t>Plyn</t>
  </si>
  <si>
    <t>Voda</t>
  </si>
  <si>
    <t xml:space="preserve">        Celková spotřeba - obě budovy Právnické fakulty:</t>
  </si>
  <si>
    <t xml:space="preserve">Srovnání celkové rozpočtované částky a skutečné </t>
  </si>
  <si>
    <t>Srovnání celkové rozpočtované částky a skutečné</t>
  </si>
  <si>
    <t xml:space="preserve">    spotřeby v budově nám. Curieových - HČ + DČ:</t>
  </si>
  <si>
    <t xml:space="preserve">    spotřeby v budově Na Větrníku:</t>
  </si>
  <si>
    <t>plán</t>
  </si>
  <si>
    <t>skuteč.</t>
  </si>
  <si>
    <t>%</t>
  </si>
  <si>
    <t>el.energie</t>
  </si>
  <si>
    <t>topení</t>
  </si>
  <si>
    <t>Porovnání celkové rozpočtované částky a skutečné spotřeby za obě budovy PF:</t>
  </si>
  <si>
    <t>Větrník</t>
  </si>
  <si>
    <t>V rozpočtu fakulty na rok 2014 bylo plánováno uhrazení převážné části energií formou režijních nákladů z programů</t>
  </si>
  <si>
    <t>PRVOUK, grantů GA UK a GA ČR a dalších projektů. Vzhledem k nižší spotřebě energií byly z grantů financovány</t>
  </si>
  <si>
    <t>nejen energie, ale i další služby - viz v dalších oddílech.</t>
  </si>
  <si>
    <t>Na úhradě elektrické energie, plynu a vody se podílely režijními náklady programy PRVOUK, granty GA UK a GA ČR,</t>
  </si>
  <si>
    <t>Výše přeúčt.nákladů do režie ost.grantů a projektů</t>
  </si>
  <si>
    <t>opravy datových zásuvek</t>
  </si>
  <si>
    <t>stavební úpravy v knihovně</t>
  </si>
  <si>
    <t>opravy v m.č. 204,302,348,350</t>
  </si>
  <si>
    <t xml:space="preserve">    (opravy podlah,výměny koberců,výmalba)</t>
  </si>
  <si>
    <t>opravy a montáž rolet, žaluzí a roletových</t>
  </si>
  <si>
    <t xml:space="preserve">     systémů</t>
  </si>
  <si>
    <t>výměna kanaliz.potrubí</t>
  </si>
  <si>
    <t>opravy na toaletách</t>
  </si>
  <si>
    <t>renovace kuchyňských linek</t>
  </si>
  <si>
    <t>další opravy</t>
  </si>
  <si>
    <t>(opravy výp.techniky a počítač.sítě)</t>
  </si>
  <si>
    <t>Náklady na opravy byly provedeny v souladu s rozpočtem.</t>
  </si>
  <si>
    <t>Výdaje na cestovné jsou vyšší oproti schválenému rozpočtu, ale zvýšení je kryto účelovými dotacemi.</t>
  </si>
  <si>
    <t>v doplňkové činnosti. Celkově jsou náklady v této položce za obě činnosti na 92 %.</t>
  </si>
  <si>
    <t>projektová studie protipožár.opatření</t>
  </si>
  <si>
    <t>dezinfekce a desinsekce</t>
  </si>
  <si>
    <t>výběrové řízení ke komplexnímu pojištění</t>
  </si>
  <si>
    <t xml:space="preserve">       </t>
  </si>
  <si>
    <t>majetku</t>
  </si>
  <si>
    <t>studie k výměně VZT</t>
  </si>
  <si>
    <t>odborný posudek na nájem</t>
  </si>
  <si>
    <t>odborná studie na rehabilitaci</t>
  </si>
  <si>
    <t>studie oken, fasády a venk.prvků</t>
  </si>
  <si>
    <t>studie stavu tepel.technologie</t>
  </si>
  <si>
    <t>aktualizace dispozičního zaměření</t>
  </si>
  <si>
    <t>objektu PF z r.2003</t>
  </si>
  <si>
    <t>penetrace, malování, úklid</t>
  </si>
  <si>
    <t>vypracování zprávy o stavu kotelny</t>
  </si>
  <si>
    <t>organizace zadáv.řízení na nákup</t>
  </si>
  <si>
    <t>osob.automobilů</t>
  </si>
  <si>
    <t>správa a podpora portálu Plone</t>
  </si>
  <si>
    <t>přístupová práva do databází</t>
  </si>
  <si>
    <t>databáze</t>
  </si>
  <si>
    <t>vazby časopisů</t>
  </si>
  <si>
    <t>technická podpora sken.zařízení</t>
  </si>
  <si>
    <t>podpora sofrware NOVELL</t>
  </si>
  <si>
    <t>servis řídícího systému</t>
  </si>
  <si>
    <t>stravování asistentů na kurzech KTV</t>
  </si>
  <si>
    <t>Edice</t>
  </si>
  <si>
    <t>překlady a redakční práce</t>
  </si>
  <si>
    <t>SVOČ</t>
  </si>
  <si>
    <t xml:space="preserve">ubytování </t>
  </si>
  <si>
    <t>poštovné-Fedex</t>
  </si>
  <si>
    <t>telefony</t>
  </si>
  <si>
    <t>poštovné</t>
  </si>
  <si>
    <t>kopírování</t>
  </si>
  <si>
    <t xml:space="preserve">Vzhledem k nižší spotřebě energií, jejichž značnou část bylo plánováno hradit z režijních nákladů grantů a projektů, </t>
  </si>
  <si>
    <t>PRVOUK, grantů GA UK a GA ČR a projekty SVV, UNCE a NAKI. Zde se jedná o celkovou částku ve výši</t>
  </si>
  <si>
    <t>1.260 tis. Kč.</t>
  </si>
  <si>
    <t xml:space="preserve">bylo možné jejich část použít k úhradě nákladů v položce služeb. Jedná se opět o režijní náklady z programů </t>
  </si>
  <si>
    <t xml:space="preserve">      Hlavní činnost</t>
  </si>
  <si>
    <t>Celkem</t>
  </si>
  <si>
    <t>odměny řešitelů v rámci grantů a projektů GA UK a SVV</t>
  </si>
  <si>
    <t>odměny v programech PRVOUK</t>
  </si>
  <si>
    <t>UNCE, NAKI, IP)</t>
  </si>
  <si>
    <t xml:space="preserve">mzdy za práce v ostatních  grantech a projektech (GA ČR, </t>
  </si>
  <si>
    <t>odměny v ostatních grantech a projektech (NAKI, UNCE,</t>
  </si>
  <si>
    <t>IP, SSP a další)</t>
  </si>
  <si>
    <t>mzdy vědeckých pracovníků - refundace RUK</t>
  </si>
  <si>
    <t>mimořádné odměny v souvislosti s programem PRVOUK</t>
  </si>
  <si>
    <t>mimořádné odměny ostatní</t>
  </si>
  <si>
    <t>tvorba fondu - daňová</t>
  </si>
  <si>
    <t>tvorba fondu - nedaňová</t>
  </si>
  <si>
    <t>Výdaje na stipendia vyplácená v rámci grantů a projektů jsou čerpána v souladu s uzavřenými smlouvami.</t>
  </si>
  <si>
    <t>Tvorba Sociálního fondu proběhla podle schváleného rozpočtu, tj. v celkové výši 1,7 % z vyměřovacího základu</t>
  </si>
  <si>
    <t>Příspěvky zaměstnancům na penzijní a životní připojištění byly čerpány dle schváleného rozpočtu, tj. 1.000,- Kč na</t>
  </si>
  <si>
    <t>zaměstnance měsíčně. Byly také vyplaceny příspěvky na úroky z úvěrů.</t>
  </si>
  <si>
    <t>silniční daň + daň z nemovitosti</t>
  </si>
  <si>
    <t>režijní náklady z ostatní grantů a projektů (SVV,</t>
  </si>
  <si>
    <t>GA UK, UNCE, NAKI, GA ČR)</t>
  </si>
  <si>
    <t>odvod za neplnění zaměstnávání osob se ZPS</t>
  </si>
  <si>
    <t>PRVOUK</t>
  </si>
  <si>
    <t>5 820 tis. Kč</t>
  </si>
  <si>
    <r>
      <t xml:space="preserve">projekty SVV, UNCE a NAKI, a to v celkové výši </t>
    </r>
    <r>
      <rPr>
        <b/>
        <sz val="10"/>
        <rFont val="Arial CE"/>
        <family val="0"/>
      </rPr>
      <t>4.557 tis. Kč.</t>
    </r>
  </si>
  <si>
    <t>pojištění - auta</t>
  </si>
  <si>
    <t>autorská odměna za rozmnožování - DILIA</t>
  </si>
  <si>
    <t>bezdrátové mikrofony</t>
  </si>
  <si>
    <t>počítačka mincí</t>
  </si>
  <si>
    <t>nábytek do kanceláří</t>
  </si>
  <si>
    <t>nábytek do učeben</t>
  </si>
  <si>
    <t>žaluzie do m.č. 235,301,346,347,222,302,</t>
  </si>
  <si>
    <t>350,225,231,243 a knihovna</t>
  </si>
  <si>
    <t>stoje pro údržbu</t>
  </si>
  <si>
    <t>odsavače vlhkosti</t>
  </si>
  <si>
    <t>mobilní klimatizace</t>
  </si>
  <si>
    <t>programy PRVOUK</t>
  </si>
  <si>
    <t>tablety, tiskárny, počítače,notebook</t>
  </si>
  <si>
    <t>institucionální program</t>
  </si>
  <si>
    <t>tablety, počítače, notebooky</t>
  </si>
  <si>
    <t>projekt pro studenty se speciálními potřebami</t>
  </si>
  <si>
    <t>notebook, tablety, iPAD</t>
  </si>
  <si>
    <t>ostatní granty</t>
  </si>
  <si>
    <t>tablety, notebooky, fotoaparát, magnetická</t>
  </si>
  <si>
    <t>tabule</t>
  </si>
  <si>
    <t>Na konci roku 2014 probíhalo nové zadávací řízení na pojištění budovy, které bylo ukončeno</t>
  </si>
  <si>
    <t>ke konci měsíce prosince. Dle platebního kalendáře je nyní prováděna platba vždy na začátku</t>
  </si>
  <si>
    <t>Platba pojistného probíhala v předešlých letech vždy na konci roku předcházejícího pojištění.</t>
  </si>
  <si>
    <t>letní škola CLS (stravování a ubytování na Patejdlově</t>
  </si>
  <si>
    <t>boudě) - refundováno ze strany CLS</t>
  </si>
  <si>
    <t>knihovna (správa operač.systému)</t>
  </si>
  <si>
    <t>zahr.odd.-občerstvení pro zahr.návštěvy</t>
  </si>
  <si>
    <t xml:space="preserve">za kopírovací karty </t>
  </si>
  <si>
    <t>znalecký posud pro Městský soud</t>
  </si>
  <si>
    <t xml:space="preserve">     v Praze</t>
  </si>
  <si>
    <t>další drobné příjmy</t>
  </si>
  <si>
    <t>příjmy z poplatků za další a delší studium (příjem je do stip.fondu)</t>
  </si>
  <si>
    <t>od RUK</t>
  </si>
  <si>
    <t xml:space="preserve">refundace odměn zaměstnanců fakulty </t>
  </si>
  <si>
    <t>refundace odměn - ostatní</t>
  </si>
  <si>
    <t>mimorozpočtový grant - Nadace H.Grotius</t>
  </si>
  <si>
    <t>FÚUP - povodňové dary na knihovnu</t>
  </si>
  <si>
    <t>Z Fondu rozvoje investičního majetku (FRIM) nebyly v roce 2014 zúčtovány žádné finanční prostředky.</t>
  </si>
  <si>
    <t>Sociální fond je zúčtován na výplatu penzijního a životního připojištění zaměstnancům a na úroky z úvěrů.</t>
  </si>
  <si>
    <t>Z Fondu účelově určených prostředků se zúčtovávají nevyčerpané účelové prostředky z roku 2013. Zároveň byly</t>
  </si>
  <si>
    <t>čerpány prostředky z povodňových darů na obnovu knihovního fondu.</t>
  </si>
  <si>
    <t>pronájem místností</t>
  </si>
  <si>
    <t>příjem za knihy</t>
  </si>
  <si>
    <t>V rámci příspěvku na vzdělávání byly ze státního rozpočtu poskytnuty finanční prostředky ve výši 100 % schváleného</t>
  </si>
  <si>
    <t>vzdělávací činnost</t>
  </si>
  <si>
    <t>refundace odměn školitelům studentů v dokt.programu</t>
  </si>
  <si>
    <t>stipendia studentů v doktorském stud.programu</t>
  </si>
  <si>
    <t>mezinárodní mobilitu studentů</t>
  </si>
  <si>
    <t>cestovní náhrady zahr.studentům-mez.smlouvy</t>
  </si>
  <si>
    <t>Běžná dotace mimo VaV</t>
  </si>
  <si>
    <t>Dílčí řešitelé:</t>
  </si>
  <si>
    <t>Prof. Damohorský</t>
  </si>
  <si>
    <t>Mgr. Kohout</t>
  </si>
  <si>
    <t>Ing. Potěšil</t>
  </si>
  <si>
    <t>Běžná dotace na VaV</t>
  </si>
  <si>
    <t>institucionální podpora VaV - na dlouh.konc.rozvoj</t>
  </si>
  <si>
    <t xml:space="preserve">    volná dotace na podporu vědy</t>
  </si>
  <si>
    <t xml:space="preserve">         položka dotace na vědu slouží k financování mezd</t>
  </si>
  <si>
    <t xml:space="preserve">         učitelům, podílejících se na vědě</t>
  </si>
  <si>
    <t xml:space="preserve">    bonus na významné granty</t>
  </si>
  <si>
    <t xml:space="preserve">         dotace ke grantu GA  ČR prof. Kuklíka</t>
  </si>
  <si>
    <t xml:space="preserve">    UNCE prof. Šturma</t>
  </si>
  <si>
    <t xml:space="preserve">    PRVOUK</t>
  </si>
  <si>
    <t xml:space="preserve">      řešitelé:</t>
  </si>
  <si>
    <t>Prof. Gerloch</t>
  </si>
  <si>
    <t>Prof. Tomášek</t>
  </si>
  <si>
    <t>Prof. Dvořák</t>
  </si>
  <si>
    <t>JUDr. Urban</t>
  </si>
  <si>
    <t>bonifikace spol.progr.</t>
  </si>
  <si>
    <t xml:space="preserve">           převedena do FÚUP)</t>
  </si>
  <si>
    <t>účelová podpora VaV - specif.vysokoškolský výzkum</t>
  </si>
  <si>
    <t xml:space="preserve">     GA UK</t>
  </si>
  <si>
    <t xml:space="preserve">     SVV</t>
  </si>
  <si>
    <t xml:space="preserve">        fakulta obdržela v rámci projektů SVV dotaci na</t>
  </si>
  <si>
    <t>Finanční prostředky na všechny účelové projekty byly podle uzavřených smluv nebo schválených rozhodnutí.</t>
  </si>
  <si>
    <t xml:space="preserve">        GA ČR</t>
  </si>
  <si>
    <t>řešitel - prof. Kuklík</t>
  </si>
  <si>
    <t xml:space="preserve">     (dotace byla vyčerpána)</t>
  </si>
  <si>
    <t>řešitel - Doc. Kysela</t>
  </si>
  <si>
    <t>řešitel - doc. Pichrt</t>
  </si>
  <si>
    <t>řešitel - JUDr. Handrlica</t>
  </si>
  <si>
    <t>řešitel - JUDr. Šustek</t>
  </si>
  <si>
    <t xml:space="preserve">        MK ČR - projekt NAKI</t>
  </si>
  <si>
    <t xml:space="preserve">        Spoluřešitelské projekty s UK</t>
  </si>
  <si>
    <t>Finanční ocenění významných monografií (oceněny byly publikace</t>
  </si>
  <si>
    <t>Mezinárodní mobilita studentů</t>
  </si>
  <si>
    <t>rozpisu na rok 2014.</t>
  </si>
  <si>
    <t xml:space="preserve">  (poskytnuto bylo 182 tis. Kč, nevyčerpaná částka ve výši </t>
  </si>
  <si>
    <t xml:space="preserve">  2 tis. Kč byla převedena do FPP)</t>
  </si>
  <si>
    <t xml:space="preserve">    Institucionální program</t>
  </si>
  <si>
    <t>JUDr. Horáček</t>
  </si>
  <si>
    <t>Prof. Šturma</t>
  </si>
  <si>
    <t xml:space="preserve">  částka ve výši 107 tis. Kč byla převedena do FPP)</t>
  </si>
  <si>
    <t xml:space="preserve">  (poskytnuto bylo celkem 3 969 tis. Kč, nevyčerpaná </t>
  </si>
  <si>
    <t xml:space="preserve">      (poskytnuto bylo 2 904 tis. Kč, nevyčerpaná dotace</t>
  </si>
  <si>
    <t xml:space="preserve">          (poskytnuto bylo 19 566 tis. Kč, nevyčer-</t>
  </si>
  <si>
    <t xml:space="preserve">           paná dotace ve výši 374 tis. Kč byla</t>
  </si>
  <si>
    <t xml:space="preserve">        fakulta obdržela od GA UK dotaci na 15 studentských</t>
  </si>
  <si>
    <t xml:space="preserve">        grantů v celkové výši 2 549 tis. Kč. Nevyčerpaná</t>
  </si>
  <si>
    <t xml:space="preserve">        14 projektů v celkové výši 4.800 tis. Kč. Nevyčerpaná</t>
  </si>
  <si>
    <t xml:space="preserve">      ve výši 116 tis. Kč byla převedena do FÚUP a částka</t>
  </si>
  <si>
    <t xml:space="preserve">      ve výši 20 tis. Kč byla vrácena)</t>
  </si>
  <si>
    <t xml:space="preserve">     (dotace byla ve výši 1.125 tis. Kč, nevyčerpaná</t>
  </si>
  <si>
    <t xml:space="preserve">      částka ve výši 5 tis. Kč byla převedena do FÚUP)</t>
  </si>
  <si>
    <t xml:space="preserve">     (dotace byla ve výši 521 tis. Kč, nevyčerpaná</t>
  </si>
  <si>
    <t xml:space="preserve">      částka ve výši 2 tis. Kč byla vrácena)</t>
  </si>
  <si>
    <t xml:space="preserve">      (dotace byla ve výši 339 tis. Kč, nevyčerpaná částka</t>
  </si>
  <si>
    <t xml:space="preserve">      ve výši 5 tis. Kč byla převedena do FÚUP)</t>
  </si>
  <si>
    <t xml:space="preserve">      (dotace byla ve výši 270 tis. Kč, nevyčerpaná částka</t>
  </si>
  <si>
    <t xml:space="preserve">   ve výši 62 tis. Kč byla převedena do FÚUP)</t>
  </si>
  <si>
    <t xml:space="preserve">        TA ČR</t>
  </si>
  <si>
    <t xml:space="preserve">   (dotace byla ve výši 2.342 tis. Kč, nevyčerpaná částka</t>
  </si>
  <si>
    <t xml:space="preserve">    vydané v roce 2012)</t>
  </si>
  <si>
    <t>příjmy z ubytovny, apartmánu</t>
  </si>
  <si>
    <t>příjmy z inzerce nabídek zaměstnání</t>
  </si>
  <si>
    <t>příjmy z pronájmu učeben a místností</t>
  </si>
  <si>
    <t>pronájmy stálé</t>
  </si>
  <si>
    <t>(Čeněk, Schächter, Rehaland, stánek na</t>
  </si>
  <si>
    <t>kávu Andrejsová, Všehrd, Elsa, CLS, auto-</t>
  </si>
  <si>
    <t>mat na kávu Š&amp;Sch a stálé pronájmy na Větrníku)</t>
  </si>
  <si>
    <t>pronájmy jednorázové</t>
  </si>
  <si>
    <t>pronájmy na jednorázové akce, např. prezentace</t>
  </si>
  <si>
    <t>nebo filmování</t>
  </si>
  <si>
    <t>služby spojené s pronájmy stálými</t>
  </si>
  <si>
    <t>jedná se o příjmy za služby účtované formou</t>
  </si>
  <si>
    <t>paušálů</t>
  </si>
  <si>
    <t>příjmy z Letních škol</t>
  </si>
  <si>
    <t>Letní škola South Texas</t>
  </si>
  <si>
    <t>Letní škola Loyola</t>
  </si>
  <si>
    <t>náklady nových letních škol</t>
  </si>
  <si>
    <t>ostatní příjmy</t>
  </si>
  <si>
    <t>příjmy z prodeje vstupenek do posilovny</t>
  </si>
  <si>
    <t>příjmy z prodeje Coca Coly</t>
  </si>
  <si>
    <t>Hrubý výnos z organizování letních škol v r. 2014:</t>
  </si>
  <si>
    <t>příjem z prodeje vstupenek na ples</t>
  </si>
  <si>
    <t>Přílohy:</t>
  </si>
  <si>
    <t>Příloha 1:</t>
  </si>
  <si>
    <t xml:space="preserve">Příloha 2: </t>
  </si>
  <si>
    <t>Příloha 3:</t>
  </si>
  <si>
    <t>Příloha 4:</t>
  </si>
  <si>
    <t>Zpráva o hospodaření za rok 2014 - tabulková část</t>
  </si>
  <si>
    <t>Přehled příjmů a výdajů Fondu rozvoje investičního majetku (FRIM) za rok 2014</t>
  </si>
  <si>
    <t>Čerpání účelově určených prostředků za rok 2014</t>
  </si>
  <si>
    <t>Přehled příjmů a výdajů Stipendijního fondu za rok 2014</t>
  </si>
  <si>
    <t>26. 2. 2015</t>
  </si>
  <si>
    <t xml:space="preserve">Akademickému senátu a vedení Právnické fakulty je předkládána k projednání Zpráva o hospodaření fakulty </t>
  </si>
  <si>
    <t>za rok 2014. Cílem zprávy ja podat podrobné informace o tom, jak probíhalo hospodaření fakulty za minulý rok a</t>
  </si>
  <si>
    <t xml:space="preserve">porovnat skutečnost se schváleným rozpočtem. </t>
  </si>
  <si>
    <t xml:space="preserve">V roce 2014 fakulta hospodařila s příjmy v celkové částce  233.992  tis. Kč. </t>
  </si>
  <si>
    <t>171 450 tis. Kč</t>
  </si>
  <si>
    <t>6 198 tis. Kč</t>
  </si>
  <si>
    <t xml:space="preserve"> 52 917 tis. Kč</t>
  </si>
  <si>
    <t>příjmy z doplňkové činnosti</t>
  </si>
  <si>
    <t>3 427 tis. Kč</t>
  </si>
  <si>
    <t>Základním zdrojem výnosů fakulty v roce 2014 byl příspěvek na vzdělávací činnost poskytovaný z kapitoly MŠMT</t>
  </si>
  <si>
    <t>ČR. Dalším důležitým zdrojem financování byly institucionální prostředky spojené s podporou vědy a výzkumu.</t>
  </si>
  <si>
    <t>Největší objem příjmů v této oblasti fakulta obdržela v rámci programu PRVOUK, a to ve výši 19 566 tis. Kč.</t>
  </si>
  <si>
    <t>Dalšími důležitými zdroji na vědecko-výzkumnou činnost získala fakulta prostřednictvím účelových prostředků</t>
  </si>
  <si>
    <t>na vědu a výzkum, kterým byl specifický vysokoškolský výzkum, v jehož rámci obdržela fakulta objem ve výši</t>
  </si>
  <si>
    <t>7 349 tis. Kč. Neméně důležitými zdroji v oblasti vědy jsou poskytnuté prostředky v rámci projektů a grantů</t>
  </si>
  <si>
    <t>UNCE, NAKI a GA ČR.</t>
  </si>
  <si>
    <t>Posledními dotačními tituly jsou dotace na stipendia studentů v doktorském studijním programu, dotace na insti-</t>
  </si>
  <si>
    <t>tucionální program a mezinárodní mobilitu. Dalšími prostředky je dotace v rámci fondu vzdělávací politiky, v jejímž</t>
  </si>
  <si>
    <t>se speciálními potřebami.</t>
  </si>
  <si>
    <t>Zásadní oblastí, bez které by fakulta nemohla sestavovat vyrovnaný rozpočet, jsou výnosy plynoucí z vlastní</t>
  </si>
  <si>
    <t>činnosti. Nejvýznamnější položkou vlastních výnosů jsou tržby z prodeje služeb, do které patří příjmy z úhrad</t>
  </si>
  <si>
    <t>jsou proúčtované odpisy z majetku pořízeného z dotace, tzv. papírové výnosy.</t>
  </si>
  <si>
    <t xml:space="preserve">přijímacího řízení, z organizace celoživotního vzdělávání, rigorózního řízení a programu LLM. Významným příjmem </t>
  </si>
  <si>
    <t>V rámci doplňkové činnosti má fakulta příjmy z nájmů a pronájmů prostor a další doplňkové příjmy.</t>
  </si>
  <si>
    <t>Opačnou stranou hospodářské bilance jsou náklady, vynaložené na činnost fakulty. V hierarchii nákladových</t>
  </si>
  <si>
    <t>položek jsou na prvním místě co do objemu mzdové náklady a s nimi související odvody na sociální a zdravotní</t>
  </si>
  <si>
    <t xml:space="preserve">     ubytování na Patejdově boudě</t>
  </si>
  <si>
    <t>letní škola CLS - přefakturace za</t>
  </si>
  <si>
    <t>mzdy včetně odvodů na SP a ZP</t>
  </si>
  <si>
    <t>knihy a časopisy</t>
  </si>
  <si>
    <t>energie v hlavní činnosti</t>
  </si>
  <si>
    <t>služby v hlavní činnosti</t>
  </si>
  <si>
    <t>odpisy majetku</t>
  </si>
  <si>
    <t>ostatní náklady v hlavní činnosti</t>
  </si>
  <si>
    <t>náklady v hospodářské činnosti</t>
  </si>
  <si>
    <t>Hospodaření Právnické fakulty za rok 2014 skončilo ziskem 128 tis. Kč.</t>
  </si>
  <si>
    <t>Přehled nákladů, které byly financované režijními náklady zmíněných účelových prostředků:</t>
  </si>
  <si>
    <t>energie:</t>
  </si>
  <si>
    <t>SVV</t>
  </si>
  <si>
    <t>GA UK</t>
  </si>
  <si>
    <t>služby:</t>
  </si>
  <si>
    <t>GA ČR</t>
  </si>
  <si>
    <t>UNCE</t>
  </si>
  <si>
    <t>NAKI</t>
  </si>
  <si>
    <t>CELKEM:</t>
  </si>
  <si>
    <t>Náklady v této položce v rámci hlavní činnosti jsou na 65 %. Naopak vyšší než počítal rozpočet, jsou náklady</t>
  </si>
  <si>
    <t>programů PRVOUK, grantů GA UK a GAČR a projektů SVV, UNCE a NAKI.</t>
  </si>
  <si>
    <t>připojištění katedry tělesné výchovy na kurzech</t>
  </si>
  <si>
    <t>Výdaje na provozní náklady odpovídají schválenému rozpočtu.</t>
  </si>
  <si>
    <t>Částka ve výši 140 tis. Kč byla převedena do roku 2015 na počáteční</t>
  </si>
  <si>
    <t>Příjmy z hospodářské činnosti se podařilo naplnit na 83 %.</t>
  </si>
  <si>
    <r>
      <t xml:space="preserve">   </t>
    </r>
    <r>
      <rPr>
        <b/>
        <u val="single"/>
        <sz val="10"/>
        <rFont val="Arial CE"/>
        <family val="0"/>
      </rPr>
      <t>Příspěvek je tvořen prostředky na:</t>
    </r>
  </si>
  <si>
    <r>
      <t xml:space="preserve">   </t>
    </r>
    <r>
      <rPr>
        <b/>
        <u val="single"/>
        <sz val="10"/>
        <rFont val="Arial CE"/>
        <family val="0"/>
      </rPr>
      <t>Dotace je tvořena prostředky na:</t>
    </r>
  </si>
  <si>
    <t>pojištění. Významná část nákladů fakulty byla v roce 2014 zafinancována z režijních nákladů programů PRVOUK,</t>
  </si>
  <si>
    <t>dále grantů a projektů GA UK, SVV, NAKI, UNCE a GA ČR.</t>
  </si>
  <si>
    <t>Přehled jednotlivých nákladových položek v rámci celého hospodaření fakulty v roce 2014:</t>
  </si>
  <si>
    <t xml:space="preserve">Čerpání u položek služeb za rok 2014 je na 78 %. Část nákladů byla oproti plánu financována z režijních nákladů </t>
  </si>
  <si>
    <t>ledna pojistného roku. V roce 2014 tak došlo k výrazné úspoře v této položce.</t>
  </si>
  <si>
    <t>stipendií)</t>
  </si>
  <si>
    <t xml:space="preserve">ústavního práva (placeno studenty ze </t>
  </si>
  <si>
    <t xml:space="preserve">    částka ve výši 5 tis. Kč byla vrácena poskytovateli)</t>
  </si>
  <si>
    <t xml:space="preserve">    částka ve výši 4 tis. Kč byla převedena do FÚUP a</t>
  </si>
  <si>
    <t xml:space="preserve">      ve výši 9 tis. Kč byla vrácena)</t>
  </si>
  <si>
    <t xml:space="preserve">příspěvek na vzdělávání a neinvestiční dotace </t>
  </si>
  <si>
    <t>rámci dostala fakulta prostředky na univerzitu třetího vědu a na uskutečnění financování projektu pro studenty</t>
  </si>
  <si>
    <t>Náklady byly za celý rok čerpány ve výši 82 % a jsou přehledně v tabulkové příloze.</t>
  </si>
  <si>
    <t xml:space="preserve">V doplňkové činnosti jsou nadále účtovány náklady spojené s  pronájmem nebytových prostor a Letními školami. </t>
  </si>
  <si>
    <t>příjem z úhrad za rigorózní řízení</t>
  </si>
  <si>
    <t xml:space="preserve">příjem z kurzů celoživotního vzdělávání </t>
  </si>
  <si>
    <t>LLM - proúčtované příjmy z r. 2013</t>
  </si>
  <si>
    <t>Knihkupectví Čeněk - část úhrady dělící</t>
  </si>
  <si>
    <t>stěny v prodejně</t>
  </si>
  <si>
    <t>Příspěvek na vzdělávání a neinvestiční dotace</t>
  </si>
  <si>
    <t xml:space="preserve">        částka ve výši 119 tis. Kč byla vrácena RUK.</t>
  </si>
  <si>
    <t xml:space="preserve">        částka ve výši 39 tis. Kč byla vrácena RUK.</t>
  </si>
  <si>
    <t xml:space="preserve">    (dotace byla ve výši 81 tis. Kč, nevyčerpaná</t>
  </si>
  <si>
    <t xml:space="preserve">  ZPRÁVA O HOSPODAŘENÍ PRÁVNICKÉ FAKULTY</t>
  </si>
  <si>
    <t>25. 3. 2015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</si>
</sst>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b/>
      <u val="single"/>
      <sz val="10"/>
      <name val="Arial CE"/>
      <family val="0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9" fontId="0" fillId="0" borderId="21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7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947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8.875" style="0" customWidth="1"/>
    <col min="2" max="2" width="9.125" style="0" customWidth="1"/>
    <col min="3" max="3" width="10.25390625" style="0" customWidth="1"/>
    <col min="4" max="4" width="8.25390625" style="0" customWidth="1"/>
    <col min="5" max="5" width="9.875" style="0" customWidth="1"/>
    <col min="6" max="6" width="8.875" style="0" customWidth="1"/>
    <col min="7" max="7" width="10.25390625" style="0" customWidth="1"/>
    <col min="8" max="9" width="9.375" style="0" customWidth="1"/>
    <col min="10" max="10" width="9.75390625" style="0" customWidth="1"/>
    <col min="11" max="11" width="5.75390625" style="0" customWidth="1"/>
    <col min="13" max="13" width="10.25390625" style="0" customWidth="1"/>
    <col min="14" max="14" width="12.375" style="0" customWidth="1"/>
    <col min="15" max="15" width="11.875" style="0" customWidth="1"/>
    <col min="16" max="16" width="12.00390625" style="0" customWidth="1"/>
    <col min="17" max="17" width="12.875" style="0" customWidth="1"/>
    <col min="18" max="18" width="12.00390625" style="0" customWidth="1"/>
  </cols>
  <sheetData>
    <row r="4" spans="3:4" ht="12.75">
      <c r="C4" s="9"/>
      <c r="D4" s="9"/>
    </row>
    <row r="6" spans="7:8" ht="18">
      <c r="G6" s="2"/>
      <c r="H6" s="2"/>
    </row>
    <row r="7" s="9" customFormat="1" ht="18">
      <c r="G7" s="2"/>
    </row>
    <row r="9" spans="2:3" ht="23.25">
      <c r="B9" s="8" t="s">
        <v>599</v>
      </c>
      <c r="C9" s="8"/>
    </row>
    <row r="10" ht="23.25">
      <c r="E10" s="8" t="s">
        <v>266</v>
      </c>
    </row>
    <row r="14" spans="1:3" ht="23.25">
      <c r="A14" s="8"/>
      <c r="B14" s="8"/>
      <c r="C14" s="8"/>
    </row>
    <row r="15" ht="23.25">
      <c r="D15" s="8"/>
    </row>
    <row r="21" spans="1:3" ht="18">
      <c r="A21" s="2" t="s">
        <v>0</v>
      </c>
      <c r="C21" s="2" t="s">
        <v>182</v>
      </c>
    </row>
    <row r="24" spans="1:3" ht="18">
      <c r="A24" s="2" t="s">
        <v>60</v>
      </c>
      <c r="C24" s="2" t="s">
        <v>155</v>
      </c>
    </row>
    <row r="25" ht="18">
      <c r="C25" s="2" t="s">
        <v>1</v>
      </c>
    </row>
    <row r="32" spans="1:7" ht="18">
      <c r="A32" s="28" t="s">
        <v>46</v>
      </c>
      <c r="G32" s="29" t="s">
        <v>522</v>
      </c>
    </row>
    <row r="33" spans="1:7" ht="18">
      <c r="A33" s="2" t="s">
        <v>59</v>
      </c>
      <c r="C33" s="25"/>
      <c r="D33" s="12"/>
      <c r="E33" s="12"/>
      <c r="G33" s="29" t="s">
        <v>600</v>
      </c>
    </row>
    <row r="34" spans="1:7" ht="18">
      <c r="A34" s="28" t="s">
        <v>135</v>
      </c>
      <c r="D34" s="10"/>
      <c r="G34" s="29"/>
    </row>
    <row r="40" ht="18">
      <c r="A40" s="2" t="s">
        <v>513</v>
      </c>
    </row>
    <row r="42" spans="1:3" s="125" customFormat="1" ht="15">
      <c r="A42" s="125" t="s">
        <v>514</v>
      </c>
      <c r="C42" s="125" t="s">
        <v>518</v>
      </c>
    </row>
    <row r="43" spans="1:3" s="125" customFormat="1" ht="15">
      <c r="A43" s="125" t="s">
        <v>515</v>
      </c>
      <c r="C43" s="125" t="s">
        <v>519</v>
      </c>
    </row>
    <row r="44" spans="1:3" s="125" customFormat="1" ht="15">
      <c r="A44" s="125" t="s">
        <v>516</v>
      </c>
      <c r="C44" s="125" t="s">
        <v>521</v>
      </c>
    </row>
    <row r="45" spans="1:3" s="125" customFormat="1" ht="15">
      <c r="A45" s="125" t="s">
        <v>517</v>
      </c>
      <c r="C45" s="125" t="s">
        <v>520</v>
      </c>
    </row>
    <row r="46" s="125" customFormat="1" ht="15"/>
    <row r="47" s="125" customFormat="1" ht="15"/>
    <row r="49" ht="20.25">
      <c r="A49" s="1" t="s">
        <v>133</v>
      </c>
    </row>
    <row r="51" ht="12.75">
      <c r="A51" t="s">
        <v>523</v>
      </c>
    </row>
    <row r="52" ht="12.75">
      <c r="A52" t="s">
        <v>524</v>
      </c>
    </row>
    <row r="53" ht="12.75">
      <c r="A53" t="s">
        <v>525</v>
      </c>
    </row>
    <row r="54" ht="12.75">
      <c r="A54" t="s">
        <v>526</v>
      </c>
    </row>
    <row r="55" ht="12.75">
      <c r="A55" t="s">
        <v>2</v>
      </c>
    </row>
    <row r="57" spans="1:7" ht="12.75">
      <c r="A57" t="s">
        <v>586</v>
      </c>
      <c r="G57" s="13" t="s">
        <v>527</v>
      </c>
    </row>
    <row r="58" spans="1:7" ht="12.75">
      <c r="A58" t="s">
        <v>88</v>
      </c>
      <c r="G58" s="13" t="s">
        <v>528</v>
      </c>
    </row>
    <row r="59" spans="1:7" ht="12.75">
      <c r="A59" t="s">
        <v>3</v>
      </c>
      <c r="G59" s="13" t="s">
        <v>529</v>
      </c>
    </row>
    <row r="60" spans="1:7" ht="12.75">
      <c r="A60" t="s">
        <v>530</v>
      </c>
      <c r="G60" s="3" t="s">
        <v>531</v>
      </c>
    </row>
    <row r="61" s="46" customFormat="1" ht="12.75">
      <c r="G61" s="47"/>
    </row>
    <row r="62" spans="1:7" s="46" customFormat="1" ht="12.75">
      <c r="A62" s="46" t="s">
        <v>532</v>
      </c>
      <c r="G62" s="47"/>
    </row>
    <row r="63" spans="1:7" s="46" customFormat="1" ht="12.75">
      <c r="A63" s="46" t="s">
        <v>533</v>
      </c>
      <c r="G63" s="47"/>
    </row>
    <row r="64" spans="1:7" s="46" customFormat="1" ht="12.75">
      <c r="A64" s="46" t="s">
        <v>534</v>
      </c>
      <c r="G64" s="47"/>
    </row>
    <row r="65" spans="1:7" s="46" customFormat="1" ht="12.75">
      <c r="A65" s="46" t="s">
        <v>535</v>
      </c>
      <c r="G65" s="47"/>
    </row>
    <row r="66" spans="1:7" s="46" customFormat="1" ht="12.75">
      <c r="A66" s="46" t="s">
        <v>536</v>
      </c>
      <c r="G66" s="47"/>
    </row>
    <row r="67" spans="1:7" s="46" customFormat="1" ht="12.75">
      <c r="A67" s="46" t="s">
        <v>537</v>
      </c>
      <c r="G67" s="47"/>
    </row>
    <row r="68" spans="1:7" s="46" customFormat="1" ht="12.75">
      <c r="A68" s="46" t="s">
        <v>538</v>
      </c>
      <c r="G68" s="47"/>
    </row>
    <row r="69" spans="1:7" s="46" customFormat="1" ht="12.75">
      <c r="A69" s="46" t="s">
        <v>539</v>
      </c>
      <c r="G69" s="47"/>
    </row>
    <row r="70" spans="1:7" s="46" customFormat="1" ht="12.75">
      <c r="A70" s="46" t="s">
        <v>540</v>
      </c>
      <c r="G70" s="47"/>
    </row>
    <row r="71" spans="1:7" s="46" customFormat="1" ht="12.75">
      <c r="A71" s="46" t="s">
        <v>587</v>
      </c>
      <c r="G71" s="47"/>
    </row>
    <row r="72" spans="1:7" s="46" customFormat="1" ht="12.75">
      <c r="A72" s="46" t="s">
        <v>541</v>
      </c>
      <c r="G72" s="47"/>
    </row>
    <row r="73" spans="1:7" s="46" customFormat="1" ht="12.75">
      <c r="A73" s="46" t="s">
        <v>542</v>
      </c>
      <c r="G73" s="47"/>
    </row>
    <row r="74" spans="1:7" s="46" customFormat="1" ht="12.75">
      <c r="A74" s="46" t="s">
        <v>543</v>
      </c>
      <c r="G74" s="47"/>
    </row>
    <row r="75" spans="1:7" s="46" customFormat="1" ht="12.75">
      <c r="A75" s="46" t="s">
        <v>545</v>
      </c>
      <c r="G75" s="47"/>
    </row>
    <row r="76" spans="1:7" s="46" customFormat="1" ht="12.75">
      <c r="A76" s="46" t="s">
        <v>544</v>
      </c>
      <c r="G76" s="47"/>
    </row>
    <row r="77" spans="1:7" s="46" customFormat="1" ht="12.75">
      <c r="A77" s="46" t="s">
        <v>546</v>
      </c>
      <c r="G77" s="47"/>
    </row>
    <row r="78" s="46" customFormat="1" ht="12.75">
      <c r="G78" s="47"/>
    </row>
    <row r="79" spans="1:7" s="46" customFormat="1" ht="12.75">
      <c r="A79" s="46" t="s">
        <v>547</v>
      </c>
      <c r="G79" s="47"/>
    </row>
    <row r="80" spans="1:7" s="46" customFormat="1" ht="12.75">
      <c r="A80" s="46" t="s">
        <v>548</v>
      </c>
      <c r="G80" s="47"/>
    </row>
    <row r="81" spans="1:7" s="46" customFormat="1" ht="12.75">
      <c r="A81" s="46" t="s">
        <v>576</v>
      </c>
      <c r="G81" s="47"/>
    </row>
    <row r="82" spans="1:7" s="46" customFormat="1" ht="12.75">
      <c r="A82" s="46" t="s">
        <v>577</v>
      </c>
      <c r="G82" s="47"/>
    </row>
    <row r="83" spans="1:7" s="46" customFormat="1" ht="12.75">
      <c r="A83" s="46" t="s">
        <v>559</v>
      </c>
      <c r="G83" s="47"/>
    </row>
    <row r="84" s="46" customFormat="1" ht="12.75">
      <c r="G84" s="47"/>
    </row>
    <row r="85" spans="3:8" s="46" customFormat="1" ht="12.75">
      <c r="C85" s="126" t="s">
        <v>560</v>
      </c>
      <c r="D85" s="127"/>
      <c r="E85" s="127"/>
      <c r="F85" s="128" t="s">
        <v>563</v>
      </c>
      <c r="G85" s="127"/>
      <c r="H85" s="127" t="s">
        <v>567</v>
      </c>
    </row>
    <row r="86" spans="1:9" s="46" customFormat="1" ht="12.75">
      <c r="A86" s="129"/>
      <c r="B86" s="129" t="s">
        <v>375</v>
      </c>
      <c r="C86" s="130">
        <v>3832</v>
      </c>
      <c r="D86" s="129"/>
      <c r="E86" s="129" t="s">
        <v>375</v>
      </c>
      <c r="F86" s="130">
        <v>903</v>
      </c>
      <c r="G86" s="131"/>
      <c r="H86" s="130">
        <f aca="true" t="shared" si="0" ref="H86:H91">C86+F86</f>
        <v>4735</v>
      </c>
      <c r="I86" s="129"/>
    </row>
    <row r="87" spans="2:8" s="129" customFormat="1" ht="12">
      <c r="B87" s="129" t="s">
        <v>561</v>
      </c>
      <c r="C87" s="130">
        <v>370</v>
      </c>
      <c r="E87" s="129" t="s">
        <v>561</v>
      </c>
      <c r="F87" s="130">
        <v>226</v>
      </c>
      <c r="G87" s="131"/>
      <c r="H87" s="130">
        <f t="shared" si="0"/>
        <v>596</v>
      </c>
    </row>
    <row r="88" spans="2:8" s="129" customFormat="1" ht="12">
      <c r="B88" s="129" t="s">
        <v>562</v>
      </c>
      <c r="C88" s="130">
        <v>129</v>
      </c>
      <c r="E88" s="129" t="s">
        <v>562</v>
      </c>
      <c r="F88" s="130">
        <v>96</v>
      </c>
      <c r="G88" s="131"/>
      <c r="H88" s="130">
        <f t="shared" si="0"/>
        <v>225</v>
      </c>
    </row>
    <row r="89" spans="2:8" s="129" customFormat="1" ht="12">
      <c r="B89" s="129" t="s">
        <v>564</v>
      </c>
      <c r="C89" s="130">
        <v>65</v>
      </c>
      <c r="E89" s="129" t="s">
        <v>564</v>
      </c>
      <c r="F89" s="130">
        <v>6</v>
      </c>
      <c r="G89" s="131"/>
      <c r="H89" s="130">
        <f t="shared" si="0"/>
        <v>71</v>
      </c>
    </row>
    <row r="90" spans="2:8" s="129" customFormat="1" ht="12">
      <c r="B90" s="129" t="s">
        <v>565</v>
      </c>
      <c r="C90" s="130">
        <v>106</v>
      </c>
      <c r="E90" s="129" t="s">
        <v>565</v>
      </c>
      <c r="F90" s="130">
        <v>14</v>
      </c>
      <c r="G90" s="131"/>
      <c r="H90" s="130">
        <f t="shared" si="0"/>
        <v>120</v>
      </c>
    </row>
    <row r="91" spans="2:8" s="129" customFormat="1" ht="12">
      <c r="B91" s="129" t="s">
        <v>566</v>
      </c>
      <c r="C91" s="130">
        <v>55</v>
      </c>
      <c r="E91" s="129" t="s">
        <v>566</v>
      </c>
      <c r="F91" s="130">
        <v>15</v>
      </c>
      <c r="G91" s="131"/>
      <c r="H91" s="130">
        <f t="shared" si="0"/>
        <v>70</v>
      </c>
    </row>
    <row r="92" spans="1:9" s="129" customFormat="1" ht="12.75">
      <c r="A92" s="46"/>
      <c r="B92" s="46"/>
      <c r="C92" s="38">
        <f>SUM(C86:C91)</f>
        <v>4557</v>
      </c>
      <c r="D92" s="30"/>
      <c r="E92" s="30"/>
      <c r="F92" s="38">
        <f>SUM(F86:F91)</f>
        <v>1260</v>
      </c>
      <c r="G92" s="32"/>
      <c r="H92" s="38">
        <f>SUM(H86:H91)</f>
        <v>5817</v>
      </c>
      <c r="I92" s="46"/>
    </row>
    <row r="93" s="46" customFormat="1" ht="12.75">
      <c r="G93" s="51"/>
    </row>
    <row r="94" spans="1:9" s="46" customFormat="1" ht="12.75">
      <c r="A94" s="46" t="s">
        <v>578</v>
      </c>
      <c r="B94"/>
      <c r="C94"/>
      <c r="D94" s="3"/>
      <c r="E94" s="3"/>
      <c r="F94"/>
      <c r="G94"/>
      <c r="H94" s="3"/>
      <c r="I94"/>
    </row>
    <row r="95" spans="2:9" s="46" customFormat="1" ht="12.75">
      <c r="B95"/>
      <c r="C95"/>
      <c r="D95" s="3"/>
      <c r="E95" s="3"/>
      <c r="F95"/>
      <c r="G95"/>
      <c r="H95" s="3"/>
      <c r="I95"/>
    </row>
    <row r="96" spans="1:9" s="46" customFormat="1" ht="12.75">
      <c r="A96" s="46" t="s">
        <v>551</v>
      </c>
      <c r="B96"/>
      <c r="C96"/>
      <c r="D96" s="3"/>
      <c r="E96" s="14">
        <v>148429</v>
      </c>
      <c r="F96"/>
      <c r="G96"/>
      <c r="H96" s="3"/>
      <c r="I96"/>
    </row>
    <row r="97" spans="1:9" s="46" customFormat="1" ht="12.75">
      <c r="A97" s="46" t="s">
        <v>552</v>
      </c>
      <c r="B97"/>
      <c r="C97"/>
      <c r="D97" s="3"/>
      <c r="E97" s="14">
        <v>5105</v>
      </c>
      <c r="F97"/>
      <c r="G97"/>
      <c r="H97" s="3"/>
      <c r="I97"/>
    </row>
    <row r="98" spans="1:9" s="46" customFormat="1" ht="12.75">
      <c r="A98" s="46" t="s">
        <v>553</v>
      </c>
      <c r="B98"/>
      <c r="C98"/>
      <c r="D98" s="3"/>
      <c r="E98" s="14">
        <v>801</v>
      </c>
      <c r="F98"/>
      <c r="G98"/>
      <c r="H98" s="3"/>
      <c r="I98"/>
    </row>
    <row r="99" spans="1:8" ht="12.75">
      <c r="A99" s="46" t="s">
        <v>554</v>
      </c>
      <c r="D99" s="3"/>
      <c r="E99" s="14">
        <v>17677</v>
      </c>
      <c r="H99" s="3"/>
    </row>
    <row r="100" spans="1:8" ht="12.75">
      <c r="A100" s="46" t="s">
        <v>555</v>
      </c>
      <c r="D100" s="3"/>
      <c r="E100" s="14">
        <v>13661</v>
      </c>
      <c r="H100" s="3"/>
    </row>
    <row r="101" spans="1:8" ht="12.75">
      <c r="A101" s="46" t="s">
        <v>556</v>
      </c>
      <c r="E101" s="14">
        <v>46990</v>
      </c>
      <c r="G101" s="14"/>
      <c r="H101" s="3"/>
    </row>
    <row r="102" spans="1:8" ht="12.75">
      <c r="A102" s="46" t="s">
        <v>557</v>
      </c>
      <c r="E102" s="14">
        <v>1201</v>
      </c>
      <c r="H102" s="3"/>
    </row>
    <row r="104" spans="1:8" ht="15">
      <c r="A104" s="46"/>
      <c r="B104" s="125" t="s">
        <v>558</v>
      </c>
      <c r="H104" s="3"/>
    </row>
    <row r="105" spans="1:8" ht="12.75">
      <c r="A105" s="46"/>
      <c r="H105" s="3"/>
    </row>
    <row r="106" spans="1:7" ht="12.75">
      <c r="A106" s="46"/>
      <c r="G106" s="3"/>
    </row>
    <row r="107" ht="20.25">
      <c r="A107" s="1" t="s">
        <v>4</v>
      </c>
    </row>
    <row r="108" spans="1:9" ht="12.75">
      <c r="A108" s="9"/>
      <c r="B108" s="9" t="s">
        <v>5</v>
      </c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ht="18">
      <c r="A110" s="2" t="s">
        <v>6</v>
      </c>
    </row>
    <row r="112" spans="1:9" ht="15.75">
      <c r="A112" s="17" t="s">
        <v>7</v>
      </c>
      <c r="H112" s="18"/>
      <c r="I112" s="23">
        <f>SUM(H114:H127)</f>
        <v>7293</v>
      </c>
    </row>
    <row r="113" s="15" customFormat="1" ht="12.75">
      <c r="G113" s="16"/>
    </row>
    <row r="114" spans="2:8" s="15" customFormat="1" ht="12.75">
      <c r="B114" s="19" t="s">
        <v>68</v>
      </c>
      <c r="F114" s="16"/>
      <c r="H114" s="26">
        <f>SUM(F115:F119)</f>
        <v>3596</v>
      </c>
    </row>
    <row r="115" spans="2:8" s="15" customFormat="1" ht="12.75">
      <c r="B115" s="16" t="s">
        <v>81</v>
      </c>
      <c r="C115" s="15" t="s">
        <v>50</v>
      </c>
      <c r="F115" s="26">
        <v>1555</v>
      </c>
      <c r="H115" s="26"/>
    </row>
    <row r="116" spans="2:8" s="15" customFormat="1" ht="12.75">
      <c r="B116" s="16"/>
      <c r="C116" s="15" t="s">
        <v>183</v>
      </c>
      <c r="F116" s="26">
        <v>206</v>
      </c>
      <c r="H116" s="26"/>
    </row>
    <row r="117" spans="2:8" s="15" customFormat="1" ht="12.75">
      <c r="B117" s="16"/>
      <c r="C117" s="15" t="s">
        <v>267</v>
      </c>
      <c r="F117" s="26">
        <v>952</v>
      </c>
      <c r="H117" s="26"/>
    </row>
    <row r="118" spans="3:8" s="15" customFormat="1" ht="12.75">
      <c r="C118" s="15" t="s">
        <v>156</v>
      </c>
      <c r="F118" s="26">
        <v>749</v>
      </c>
      <c r="H118" s="26"/>
    </row>
    <row r="119" spans="3:8" s="15" customFormat="1" ht="12.75">
      <c r="C119" s="15" t="s">
        <v>268</v>
      </c>
      <c r="F119" s="26">
        <v>134</v>
      </c>
      <c r="H119" s="26"/>
    </row>
    <row r="120" spans="2:8" s="15" customFormat="1" ht="12.75">
      <c r="B120" s="19" t="s">
        <v>8</v>
      </c>
      <c r="F120" s="16"/>
      <c r="H120" s="26">
        <f>SUM(F121:F122)</f>
        <v>1509</v>
      </c>
    </row>
    <row r="121" spans="2:8" s="15" customFormat="1" ht="12.75">
      <c r="B121" s="19"/>
      <c r="C121" s="15" t="s">
        <v>50</v>
      </c>
      <c r="F121" s="26">
        <v>1377</v>
      </c>
      <c r="H121" s="26"/>
    </row>
    <row r="122" spans="2:8" s="15" customFormat="1" ht="12.75">
      <c r="B122" s="19"/>
      <c r="C122" s="15" t="s">
        <v>267</v>
      </c>
      <c r="F122" s="26">
        <v>132</v>
      </c>
      <c r="H122" s="26"/>
    </row>
    <row r="123" spans="2:8" s="15" customFormat="1" ht="12.75">
      <c r="B123" s="19" t="s">
        <v>32</v>
      </c>
      <c r="F123" s="16"/>
      <c r="H123" s="26">
        <f>SUM(F124:F125)</f>
        <v>538</v>
      </c>
    </row>
    <row r="124" spans="2:8" s="15" customFormat="1" ht="12.75">
      <c r="B124" s="19"/>
      <c r="C124" s="15" t="s">
        <v>271</v>
      </c>
      <c r="F124" s="16">
        <v>480</v>
      </c>
      <c r="H124" s="16"/>
    </row>
    <row r="125" spans="2:8" s="15" customFormat="1" ht="12.75">
      <c r="B125" s="19"/>
      <c r="C125" s="15" t="s">
        <v>156</v>
      </c>
      <c r="F125" s="16">
        <v>58</v>
      </c>
      <c r="H125" s="16"/>
    </row>
    <row r="126" spans="2:8" ht="12.75">
      <c r="B126" s="19" t="s">
        <v>47</v>
      </c>
      <c r="F126" s="16"/>
      <c r="H126" s="16">
        <v>122</v>
      </c>
    </row>
    <row r="127" spans="2:8" ht="12.75">
      <c r="B127" s="19" t="s">
        <v>9</v>
      </c>
      <c r="F127" s="16"/>
      <c r="H127" s="26">
        <f>SUM(G128:G135)</f>
        <v>1528</v>
      </c>
    </row>
    <row r="128" spans="2:8" ht="12.75">
      <c r="B128" t="s">
        <v>99</v>
      </c>
      <c r="F128" s="16"/>
      <c r="G128" s="14">
        <v>1306</v>
      </c>
      <c r="H128" s="16"/>
    </row>
    <row r="129" spans="2:8" ht="12.75">
      <c r="B129" t="s">
        <v>250</v>
      </c>
      <c r="F129" s="16"/>
      <c r="G129" s="35"/>
      <c r="H129" s="35"/>
    </row>
    <row r="130" spans="2:8" ht="12.75">
      <c r="B130" s="15" t="s">
        <v>251</v>
      </c>
      <c r="F130" s="16"/>
      <c r="G130" s="35"/>
      <c r="H130" s="35"/>
    </row>
    <row r="131" spans="2:8" ht="12.75">
      <c r="B131" t="s">
        <v>252</v>
      </c>
      <c r="F131" s="16"/>
      <c r="G131" s="35"/>
      <c r="H131" s="15"/>
    </row>
    <row r="132" spans="2:8" ht="12.75">
      <c r="B132" t="s">
        <v>253</v>
      </c>
      <c r="F132" s="16"/>
      <c r="G132" s="35"/>
      <c r="H132" s="15"/>
    </row>
    <row r="133" spans="2:8" ht="12.75">
      <c r="B133" t="s">
        <v>254</v>
      </c>
      <c r="F133" s="16"/>
      <c r="G133" s="35"/>
      <c r="H133" s="15"/>
    </row>
    <row r="134" spans="2:8" ht="12.75">
      <c r="B134" t="s">
        <v>269</v>
      </c>
      <c r="F134" s="16"/>
      <c r="G134" s="35">
        <v>12</v>
      </c>
      <c r="H134" s="15"/>
    </row>
    <row r="135" spans="2:8" ht="12.75">
      <c r="B135" t="s">
        <v>270</v>
      </c>
      <c r="F135" s="16"/>
      <c r="G135" s="35">
        <v>210</v>
      </c>
      <c r="H135" s="15"/>
    </row>
    <row r="136" ht="12.75">
      <c r="F136" s="3"/>
    </row>
    <row r="137" spans="1:7" ht="12.75">
      <c r="A137" t="s">
        <v>272</v>
      </c>
      <c r="G137" s="3"/>
    </row>
    <row r="138" spans="1:7" ht="12.75">
      <c r="A138" t="s">
        <v>273</v>
      </c>
      <c r="G138" s="3"/>
    </row>
    <row r="139" ht="12.75">
      <c r="G139" s="3"/>
    </row>
    <row r="140" ht="12.75">
      <c r="G140" s="3"/>
    </row>
    <row r="141" spans="1:9" ht="15.75">
      <c r="A141" s="17" t="s">
        <v>255</v>
      </c>
      <c r="H141" s="18"/>
      <c r="I141" s="23">
        <f>SUM(H143:H146)</f>
        <v>801</v>
      </c>
    </row>
    <row r="142" ht="12.75">
      <c r="G142" s="3"/>
    </row>
    <row r="143" spans="1:8" ht="12.75">
      <c r="A143" t="s">
        <v>258</v>
      </c>
      <c r="C143" t="s">
        <v>11</v>
      </c>
      <c r="F143" s="3"/>
      <c r="H143" s="26">
        <v>0</v>
      </c>
    </row>
    <row r="144" spans="3:8" ht="12.75">
      <c r="C144" t="s">
        <v>70</v>
      </c>
      <c r="F144" s="3"/>
      <c r="H144" s="26">
        <v>0</v>
      </c>
    </row>
    <row r="145" spans="3:8" ht="12.75">
      <c r="C145" t="s">
        <v>33</v>
      </c>
      <c r="F145" s="3"/>
      <c r="H145" s="26">
        <v>0</v>
      </c>
    </row>
    <row r="146" spans="3:8" ht="12.75">
      <c r="C146" t="s">
        <v>71</v>
      </c>
      <c r="F146" s="3"/>
      <c r="H146" s="26">
        <v>801</v>
      </c>
    </row>
    <row r="147" spans="6:8" ht="12.75">
      <c r="F147" s="3"/>
      <c r="H147" s="16"/>
    </row>
    <row r="148" spans="2:9" ht="12.75">
      <c r="B148" s="46" t="s">
        <v>274</v>
      </c>
      <c r="I148" s="56"/>
    </row>
    <row r="149" spans="2:9" ht="12.75">
      <c r="B149" s="46"/>
      <c r="I149" s="56"/>
    </row>
    <row r="150" spans="5:19" ht="12.75">
      <c r="E150" s="101" t="s">
        <v>276</v>
      </c>
      <c r="F150" s="59" t="s">
        <v>277</v>
      </c>
      <c r="G150" s="69"/>
      <c r="J150" s="30"/>
      <c r="M150" s="7"/>
      <c r="N150" s="7"/>
      <c r="O150" s="7"/>
      <c r="P150" s="7"/>
      <c r="Q150" s="135"/>
      <c r="R150" s="136"/>
      <c r="S150" s="7"/>
    </row>
    <row r="151" spans="2:19" ht="13.5" thickBot="1">
      <c r="B151" s="58" t="s">
        <v>278</v>
      </c>
      <c r="C151" s="66" t="s">
        <v>275</v>
      </c>
      <c r="D151" s="57"/>
      <c r="E151" s="106" t="s">
        <v>279</v>
      </c>
      <c r="F151" s="61" t="s">
        <v>279</v>
      </c>
      <c r="G151" s="69"/>
      <c r="I151" s="62"/>
      <c r="M151" s="7"/>
      <c r="N151" s="135"/>
      <c r="O151" s="7"/>
      <c r="P151" s="7"/>
      <c r="Q151" s="137"/>
      <c r="R151" s="136"/>
      <c r="S151" s="7"/>
    </row>
    <row r="152" spans="2:19" ht="12.75">
      <c r="B152" s="63" t="s">
        <v>280</v>
      </c>
      <c r="C152" s="113" t="s">
        <v>281</v>
      </c>
      <c r="D152" s="110" t="s">
        <v>282</v>
      </c>
      <c r="E152" s="91" t="s">
        <v>283</v>
      </c>
      <c r="F152" s="65"/>
      <c r="G152" s="69"/>
      <c r="M152" s="7"/>
      <c r="N152" s="135"/>
      <c r="O152" s="135"/>
      <c r="P152" s="135"/>
      <c r="Q152" s="137"/>
      <c r="R152" s="7"/>
      <c r="S152" s="7"/>
    </row>
    <row r="153" spans="1:19" ht="12.75">
      <c r="A153" s="66"/>
      <c r="B153" s="66"/>
      <c r="C153" s="114"/>
      <c r="D153" s="87"/>
      <c r="E153" s="68"/>
      <c r="F153" s="67"/>
      <c r="M153" s="7"/>
      <c r="N153" s="7"/>
      <c r="O153" s="7"/>
      <c r="P153" s="7"/>
      <c r="Q153" s="122"/>
      <c r="R153" s="7"/>
      <c r="S153" s="7"/>
    </row>
    <row r="154" spans="1:19" ht="12.75">
      <c r="A154" s="69" t="s">
        <v>284</v>
      </c>
      <c r="B154" s="107">
        <f>SUM(E154:F154)</f>
        <v>2382</v>
      </c>
      <c r="C154" s="115">
        <v>0</v>
      </c>
      <c r="D154" s="111">
        <v>2228</v>
      </c>
      <c r="E154" s="71">
        <f>SUM(C154:D154)</f>
        <v>2228</v>
      </c>
      <c r="F154" s="72">
        <v>154</v>
      </c>
      <c r="I154" s="73"/>
      <c r="J154" s="7"/>
      <c r="M154" s="7"/>
      <c r="N154" s="55"/>
      <c r="O154" s="55"/>
      <c r="P154" s="55"/>
      <c r="Q154" s="71"/>
      <c r="R154" s="7"/>
      <c r="S154" s="7"/>
    </row>
    <row r="155" spans="1:19" ht="12.75">
      <c r="A155" s="69" t="s">
        <v>285</v>
      </c>
      <c r="B155" s="107">
        <f>SUM(E155:F155)</f>
        <v>2070</v>
      </c>
      <c r="C155" s="115">
        <v>0</v>
      </c>
      <c r="D155" s="111">
        <v>1762</v>
      </c>
      <c r="E155" s="71">
        <f>SUM(C155:D155)</f>
        <v>1762</v>
      </c>
      <c r="F155" s="72">
        <v>308</v>
      </c>
      <c r="I155" s="73"/>
      <c r="J155" s="74"/>
      <c r="M155" s="7"/>
      <c r="N155" s="55"/>
      <c r="O155" s="55"/>
      <c r="P155" s="55"/>
      <c r="Q155" s="71"/>
      <c r="R155" s="7"/>
      <c r="S155" s="7"/>
    </row>
    <row r="156" spans="1:19" ht="12.75">
      <c r="A156" s="69" t="s">
        <v>286</v>
      </c>
      <c r="B156" s="107">
        <f>SUM(E156:F156)</f>
        <v>323</v>
      </c>
      <c r="C156" s="115">
        <v>0</v>
      </c>
      <c r="D156" s="111">
        <v>323</v>
      </c>
      <c r="E156" s="71">
        <f>SUM(C156:D156)</f>
        <v>323</v>
      </c>
      <c r="F156" s="72">
        <v>0</v>
      </c>
      <c r="I156" s="73"/>
      <c r="J156" s="74"/>
      <c r="M156" s="7"/>
      <c r="N156" s="55"/>
      <c r="O156" s="55"/>
      <c r="P156" s="55"/>
      <c r="Q156" s="71"/>
      <c r="R156" s="7"/>
      <c r="S156" s="7"/>
    </row>
    <row r="157" spans="1:19" ht="12.75">
      <c r="A157" s="69" t="s">
        <v>298</v>
      </c>
      <c r="B157" s="108">
        <f>SUM(E157:F157)</f>
        <v>1045</v>
      </c>
      <c r="C157" s="116">
        <v>801</v>
      </c>
      <c r="D157" s="112">
        <v>244</v>
      </c>
      <c r="E157" s="76">
        <f>SUM(C157:D157)</f>
        <v>1045</v>
      </c>
      <c r="F157" s="65">
        <v>0</v>
      </c>
      <c r="I157" s="73"/>
      <c r="J157" s="74"/>
      <c r="M157" s="7"/>
      <c r="N157" s="55"/>
      <c r="O157" s="55"/>
      <c r="P157" s="55"/>
      <c r="Q157" s="71"/>
      <c r="R157" s="7"/>
      <c r="S157" s="7"/>
    </row>
    <row r="158" spans="1:19" ht="12.75">
      <c r="A158" s="69"/>
      <c r="B158" s="109">
        <f>SUM(B154:B157)</f>
        <v>5820</v>
      </c>
      <c r="C158" s="118">
        <f>SUM(C154:C157)</f>
        <v>801</v>
      </c>
      <c r="D158" s="111">
        <f>SUM(D154:D157)</f>
        <v>4557</v>
      </c>
      <c r="E158" s="71">
        <f>SUM(E154:E157)</f>
        <v>5358</v>
      </c>
      <c r="F158" s="70">
        <f>SUM(F154:F157)</f>
        <v>462</v>
      </c>
      <c r="I158" s="73"/>
      <c r="J158" s="77"/>
      <c r="M158" s="7"/>
      <c r="N158" s="84"/>
      <c r="O158" s="84"/>
      <c r="P158" s="55"/>
      <c r="Q158" s="71"/>
      <c r="R158" s="55"/>
      <c r="S158" s="7"/>
    </row>
    <row r="159" spans="1:19" ht="13.5" thickBot="1">
      <c r="A159" s="78"/>
      <c r="B159" s="78"/>
      <c r="C159" s="117"/>
      <c r="D159" s="88"/>
      <c r="E159" s="80"/>
      <c r="F159" s="65"/>
      <c r="I159" s="73"/>
      <c r="J159" s="7"/>
      <c r="M159" s="7"/>
      <c r="N159" s="7"/>
      <c r="O159" s="7"/>
      <c r="P159" s="7"/>
      <c r="Q159" s="122"/>
      <c r="R159" s="7"/>
      <c r="S159" s="7"/>
    </row>
    <row r="160" spans="1:19" ht="12.75">
      <c r="A160" s="7"/>
      <c r="B160" s="7"/>
      <c r="C160" s="7"/>
      <c r="D160" s="7"/>
      <c r="E160" s="7"/>
      <c r="F160" s="81"/>
      <c r="G160" s="7"/>
      <c r="H160" s="82"/>
      <c r="I160" s="73"/>
      <c r="J160" s="7"/>
      <c r="M160" s="7"/>
      <c r="N160" s="7"/>
      <c r="O160" s="7"/>
      <c r="P160" s="7"/>
      <c r="Q160" s="7"/>
      <c r="R160" s="7"/>
      <c r="S160" s="7"/>
    </row>
    <row r="161" spans="1:19" ht="12.75">
      <c r="A161" s="83" t="s">
        <v>287</v>
      </c>
      <c r="B161" s="81"/>
      <c r="C161" s="81"/>
      <c r="D161" s="81"/>
      <c r="E161" s="81"/>
      <c r="F161" s="81"/>
      <c r="G161" s="84" t="s">
        <v>376</v>
      </c>
      <c r="H161" s="62"/>
      <c r="I161" s="73"/>
      <c r="J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81"/>
      <c r="G162" s="7"/>
      <c r="H162" s="82"/>
      <c r="I162" s="73"/>
      <c r="J162" s="7"/>
      <c r="M162" s="7"/>
      <c r="N162" s="135"/>
      <c r="O162" s="135"/>
      <c r="P162" s="135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81"/>
      <c r="G163" s="7"/>
      <c r="H163" s="82"/>
      <c r="I163" s="73"/>
      <c r="J163" s="7"/>
      <c r="M163" s="7"/>
      <c r="N163" s="7"/>
      <c r="O163" s="7"/>
      <c r="P163" s="7"/>
      <c r="Q163" s="7"/>
      <c r="R163" s="7"/>
      <c r="S163" s="7"/>
    </row>
    <row r="164" spans="1:19" ht="12.75">
      <c r="A164" s="66" t="s">
        <v>288</v>
      </c>
      <c r="B164" s="60"/>
      <c r="C164" s="60"/>
      <c r="D164" s="85"/>
      <c r="E164" s="86"/>
      <c r="F164" s="87"/>
      <c r="G164" s="66" t="s">
        <v>289</v>
      </c>
      <c r="H164" s="60"/>
      <c r="I164" s="60"/>
      <c r="J164" s="85"/>
      <c r="K164" s="87"/>
      <c r="M164" s="7"/>
      <c r="N164" s="138"/>
      <c r="O164" s="138"/>
      <c r="P164" s="138"/>
      <c r="Q164" s="7"/>
      <c r="R164" s="7"/>
      <c r="S164" s="7"/>
    </row>
    <row r="165" spans="1:19" ht="12.75">
      <c r="A165" s="78" t="s">
        <v>290</v>
      </c>
      <c r="B165" s="79"/>
      <c r="C165" s="79"/>
      <c r="D165" s="79"/>
      <c r="E165" s="88"/>
      <c r="F165" s="89"/>
      <c r="G165" s="78" t="s">
        <v>291</v>
      </c>
      <c r="H165" s="79"/>
      <c r="I165" s="79"/>
      <c r="J165" s="79"/>
      <c r="K165" s="88"/>
      <c r="M165" s="7"/>
      <c r="N165" s="138"/>
      <c r="O165" s="138"/>
      <c r="P165" s="138"/>
      <c r="Q165" s="7"/>
      <c r="R165" s="7"/>
      <c r="S165" s="7"/>
    </row>
    <row r="166" spans="1:19" ht="12.75">
      <c r="A166" s="65"/>
      <c r="B166" s="64" t="s">
        <v>292</v>
      </c>
      <c r="C166" s="90" t="s">
        <v>293</v>
      </c>
      <c r="D166" s="64" t="s">
        <v>294</v>
      </c>
      <c r="G166" s="65"/>
      <c r="H166" s="64" t="s">
        <v>292</v>
      </c>
      <c r="I166" s="90" t="s">
        <v>293</v>
      </c>
      <c r="J166" s="91" t="s">
        <v>294</v>
      </c>
      <c r="M166" s="7"/>
      <c r="N166" s="138"/>
      <c r="O166" s="138"/>
      <c r="P166" s="138"/>
      <c r="Q166" s="7"/>
      <c r="R166" s="7"/>
      <c r="S166" s="7"/>
    </row>
    <row r="167" spans="1:19" ht="12.75">
      <c r="A167" s="67" t="s">
        <v>295</v>
      </c>
      <c r="B167" s="42">
        <v>2700</v>
      </c>
      <c r="C167" s="92">
        <v>2382</v>
      </c>
      <c r="D167" s="93">
        <f>(C167/B167)</f>
        <v>0.8822222222222222</v>
      </c>
      <c r="G167" s="67" t="s">
        <v>295</v>
      </c>
      <c r="H167" s="55">
        <v>230</v>
      </c>
      <c r="I167" s="92">
        <v>188</v>
      </c>
      <c r="J167" s="94">
        <f>(I167/H167)</f>
        <v>0.8173913043478261</v>
      </c>
      <c r="M167" s="7"/>
      <c r="N167" s="138"/>
      <c r="O167" s="138"/>
      <c r="P167" s="138"/>
      <c r="Q167" s="7"/>
      <c r="R167" s="7"/>
      <c r="S167" s="7"/>
    </row>
    <row r="168" spans="1:19" ht="12.75">
      <c r="A168" s="72" t="s">
        <v>257</v>
      </c>
      <c r="B168" s="42">
        <v>2950</v>
      </c>
      <c r="C168" s="70">
        <v>2070</v>
      </c>
      <c r="D168" s="93">
        <f>(C168/B168)</f>
        <v>0.7016949152542373</v>
      </c>
      <c r="G168" s="72" t="s">
        <v>296</v>
      </c>
      <c r="H168" s="55">
        <v>1000</v>
      </c>
      <c r="I168" s="70">
        <v>735</v>
      </c>
      <c r="J168" s="95">
        <f>(I168/H168)</f>
        <v>0.735</v>
      </c>
      <c r="M168" s="7"/>
      <c r="N168" s="138"/>
      <c r="O168" s="138"/>
      <c r="P168" s="138"/>
      <c r="Q168" s="7"/>
      <c r="R168" s="7"/>
      <c r="S168" s="7"/>
    </row>
    <row r="169" spans="1:19" ht="12.75">
      <c r="A169" s="72" t="s">
        <v>256</v>
      </c>
      <c r="B169" s="96">
        <v>550</v>
      </c>
      <c r="C169" s="75">
        <v>323</v>
      </c>
      <c r="D169" s="93">
        <f>(C169/B169)</f>
        <v>0.5872727272727273</v>
      </c>
      <c r="G169" s="72" t="s">
        <v>256</v>
      </c>
      <c r="H169" s="54">
        <v>130</v>
      </c>
      <c r="I169" s="75">
        <v>122</v>
      </c>
      <c r="J169" s="95">
        <f>(I169/H169)</f>
        <v>0.9384615384615385</v>
      </c>
      <c r="M169" s="7"/>
      <c r="N169" s="138"/>
      <c r="O169" s="138"/>
      <c r="P169" s="138"/>
      <c r="Q169" s="7"/>
      <c r="R169" s="7"/>
      <c r="S169" s="7"/>
    </row>
    <row r="170" spans="1:19" ht="12.75">
      <c r="A170" s="65" t="s">
        <v>283</v>
      </c>
      <c r="B170" s="54">
        <f>SUM(B167:B169)</f>
        <v>6200</v>
      </c>
      <c r="C170" s="75">
        <f>SUM(C167:C169)</f>
        <v>4775</v>
      </c>
      <c r="D170" s="97">
        <f>(C170/B170)</f>
        <v>0.7701612903225806</v>
      </c>
      <c r="G170" s="65" t="s">
        <v>283</v>
      </c>
      <c r="H170" s="54">
        <f>SUM(H167:H169)</f>
        <v>1360</v>
      </c>
      <c r="I170" s="75">
        <f>SUM(I167:I169)</f>
        <v>1045</v>
      </c>
      <c r="J170" s="98">
        <f>(I170/H170)</f>
        <v>0.7683823529411765</v>
      </c>
      <c r="M170" s="7"/>
      <c r="N170" s="138"/>
      <c r="O170" s="138"/>
      <c r="P170" s="138"/>
      <c r="Q170" s="7"/>
      <c r="R170" s="7"/>
      <c r="S170" s="7"/>
    </row>
    <row r="171" spans="7:19" ht="12.75">
      <c r="G171" s="3"/>
      <c r="I171" s="16"/>
      <c r="M171" s="7"/>
      <c r="N171" s="7"/>
      <c r="O171" s="7"/>
      <c r="P171" s="7"/>
      <c r="Q171" s="7"/>
      <c r="R171" s="7"/>
      <c r="S171" s="7"/>
    </row>
    <row r="172" spans="7:19" ht="12.75">
      <c r="G172" s="3"/>
      <c r="I172" s="16"/>
      <c r="M172" s="7"/>
      <c r="N172" s="7"/>
      <c r="O172" s="7"/>
      <c r="P172" s="7"/>
      <c r="Q172" s="7"/>
      <c r="R172" s="7"/>
      <c r="S172" s="7"/>
    </row>
    <row r="173" spans="2:19" ht="12.75">
      <c r="B173" t="s">
        <v>297</v>
      </c>
      <c r="G173" s="3"/>
      <c r="I173" s="16"/>
      <c r="M173" s="7"/>
      <c r="N173" s="7"/>
      <c r="O173" s="7"/>
      <c r="P173" s="7"/>
      <c r="Q173" s="7"/>
      <c r="R173" s="7"/>
      <c r="S173" s="7"/>
    </row>
    <row r="174" spans="7:19" ht="12.75">
      <c r="G174" s="3"/>
      <c r="I174" s="16"/>
      <c r="M174" s="7"/>
      <c r="N174" s="7"/>
      <c r="O174" s="7"/>
      <c r="P174" s="7"/>
      <c r="Q174" s="7"/>
      <c r="R174" s="7"/>
      <c r="S174" s="7"/>
    </row>
    <row r="175" spans="4:19" ht="12.75">
      <c r="D175" s="101" t="s">
        <v>292</v>
      </c>
      <c r="E175" s="99" t="s">
        <v>293</v>
      </c>
      <c r="F175" s="99" t="s">
        <v>294</v>
      </c>
      <c r="G175" s="3"/>
      <c r="I175" s="16"/>
      <c r="M175" s="7"/>
      <c r="N175" s="7"/>
      <c r="O175" s="7"/>
      <c r="P175" s="7"/>
      <c r="Q175" s="7"/>
      <c r="R175" s="7"/>
      <c r="S175" s="7"/>
    </row>
    <row r="176" spans="3:19" ht="12.75">
      <c r="C176" s="66" t="s">
        <v>295</v>
      </c>
      <c r="D176" s="92">
        <f>B167+H167</f>
        <v>2930</v>
      </c>
      <c r="E176" s="100">
        <f>C167+I167</f>
        <v>2570</v>
      </c>
      <c r="F176" s="94">
        <f>(E176/D176)</f>
        <v>0.8771331058020477</v>
      </c>
      <c r="G176" s="6"/>
      <c r="I176" s="16"/>
      <c r="M176" s="7"/>
      <c r="N176" s="138"/>
      <c r="O176" s="138"/>
      <c r="P176" s="138"/>
      <c r="Q176" s="138"/>
      <c r="R176" s="7"/>
      <c r="S176" s="7"/>
    </row>
    <row r="177" spans="3:19" ht="12.75">
      <c r="C177" s="69" t="s">
        <v>257</v>
      </c>
      <c r="D177" s="70">
        <v>2950</v>
      </c>
      <c r="E177" s="55">
        <v>2070</v>
      </c>
      <c r="F177" s="95">
        <f>(E177/D177)</f>
        <v>0.7016949152542373</v>
      </c>
      <c r="G177" s="6"/>
      <c r="I177" s="16"/>
      <c r="M177" s="7"/>
      <c r="N177" s="138"/>
      <c r="O177" s="138"/>
      <c r="P177" s="138"/>
      <c r="Q177" s="138"/>
      <c r="R177" s="7"/>
      <c r="S177" s="7"/>
    </row>
    <row r="178" spans="3:19" ht="12.75">
      <c r="C178" s="69" t="s">
        <v>256</v>
      </c>
      <c r="D178" s="70">
        <f>B169+H169</f>
        <v>680</v>
      </c>
      <c r="E178" s="55">
        <f>C169+I169</f>
        <v>445</v>
      </c>
      <c r="F178" s="95">
        <f>(E178/D178)</f>
        <v>0.6544117647058824</v>
      </c>
      <c r="G178" s="6"/>
      <c r="I178" s="16"/>
      <c r="M178" s="7"/>
      <c r="N178" s="138"/>
      <c r="O178" s="138"/>
      <c r="P178" s="138"/>
      <c r="Q178" s="138"/>
      <c r="R178" s="7"/>
      <c r="S178" s="7"/>
    </row>
    <row r="179" spans="3:19" ht="12.75">
      <c r="C179" s="69" t="s">
        <v>296</v>
      </c>
      <c r="D179" s="75">
        <v>1000</v>
      </c>
      <c r="E179" s="54">
        <v>735</v>
      </c>
      <c r="F179" s="95">
        <f>(E179/D179)</f>
        <v>0.735</v>
      </c>
      <c r="G179" s="6"/>
      <c r="I179" s="16"/>
      <c r="M179" s="7"/>
      <c r="N179" s="7"/>
      <c r="O179" s="7"/>
      <c r="P179" s="138"/>
      <c r="Q179" s="7"/>
      <c r="R179" s="7"/>
      <c r="S179" s="7"/>
    </row>
    <row r="180" spans="3:19" ht="12.75">
      <c r="C180" s="102" t="s">
        <v>283</v>
      </c>
      <c r="D180" s="103">
        <f>SUM(D176:D179)</f>
        <v>7560</v>
      </c>
      <c r="E180" s="104">
        <f>SUM(E176:E179)</f>
        <v>5820</v>
      </c>
      <c r="F180" s="105">
        <f>(E180/D180)</f>
        <v>0.7698412698412699</v>
      </c>
      <c r="G180" s="3"/>
      <c r="I180" s="16"/>
      <c r="M180" s="7"/>
      <c r="N180" s="138"/>
      <c r="O180" s="138"/>
      <c r="P180" s="138"/>
      <c r="Q180" s="7"/>
      <c r="R180" s="7"/>
      <c r="S180" s="7"/>
    </row>
    <row r="181" spans="6:19" ht="12.75">
      <c r="F181" s="3"/>
      <c r="H181" s="16"/>
      <c r="M181" s="7"/>
      <c r="N181" s="7"/>
      <c r="O181" s="7"/>
      <c r="P181" s="7"/>
      <c r="Q181" s="7"/>
      <c r="R181" s="7"/>
      <c r="S181" s="7"/>
    </row>
    <row r="182" spans="6:19" ht="12.75">
      <c r="F182" s="3"/>
      <c r="H182" s="16"/>
      <c r="M182" s="7"/>
      <c r="N182" s="7"/>
      <c r="O182" s="7"/>
      <c r="P182" s="7"/>
      <c r="Q182" s="7"/>
      <c r="R182" s="7"/>
      <c r="S182" s="7"/>
    </row>
    <row r="183" spans="1:19" ht="12.75">
      <c r="A183" t="s">
        <v>299</v>
      </c>
      <c r="F183" s="3"/>
      <c r="H183" s="16"/>
      <c r="M183" s="7"/>
      <c r="N183" s="135"/>
      <c r="O183" s="135"/>
      <c r="P183" s="135"/>
      <c r="Q183" s="135"/>
      <c r="R183" s="135"/>
      <c r="S183" s="7"/>
    </row>
    <row r="184" spans="1:19" ht="12.75">
      <c r="A184" t="s">
        <v>300</v>
      </c>
      <c r="F184" s="3"/>
      <c r="H184" s="16"/>
      <c r="M184" s="7"/>
      <c r="N184" s="138"/>
      <c r="O184" s="138"/>
      <c r="P184" s="138"/>
      <c r="Q184" s="138"/>
      <c r="R184" s="138"/>
      <c r="S184" s="7"/>
    </row>
    <row r="185" spans="1:19" ht="12.75">
      <c r="A185" t="s">
        <v>301</v>
      </c>
      <c r="G185" s="3"/>
      <c r="H185" s="14"/>
      <c r="M185" s="7"/>
      <c r="N185" s="138"/>
      <c r="O185" s="138"/>
      <c r="P185" s="138"/>
      <c r="Q185" s="138"/>
      <c r="R185" s="138"/>
      <c r="S185" s="7"/>
    </row>
    <row r="186" spans="1:19" ht="12.75">
      <c r="A186" t="s">
        <v>302</v>
      </c>
      <c r="G186" s="3"/>
      <c r="H186" s="14"/>
      <c r="M186" s="7"/>
      <c r="N186" s="138"/>
      <c r="O186" s="138"/>
      <c r="P186" s="138"/>
      <c r="Q186" s="138"/>
      <c r="R186" s="138"/>
      <c r="S186" s="7"/>
    </row>
    <row r="187" spans="1:19" ht="12.75">
      <c r="A187" t="s">
        <v>377</v>
      </c>
      <c r="G187" s="3"/>
      <c r="H187" s="14"/>
      <c r="M187" s="7"/>
      <c r="N187" s="138"/>
      <c r="O187" s="138"/>
      <c r="P187" s="138"/>
      <c r="Q187" s="138"/>
      <c r="R187" s="138"/>
      <c r="S187" s="7"/>
    </row>
    <row r="188" spans="7:19" ht="12.75">
      <c r="G188" s="3"/>
      <c r="H188" s="14"/>
      <c r="M188" s="7"/>
      <c r="N188" s="138"/>
      <c r="O188" s="138"/>
      <c r="P188" s="138"/>
      <c r="Q188" s="7"/>
      <c r="R188" s="138"/>
      <c r="S188" s="7"/>
    </row>
    <row r="189" spans="7:19" ht="12.75">
      <c r="G189" s="3"/>
      <c r="M189" s="7"/>
      <c r="N189" s="138"/>
      <c r="O189" s="138"/>
      <c r="P189" s="138"/>
      <c r="Q189" s="138"/>
      <c r="R189" s="138"/>
      <c r="S189" s="7"/>
    </row>
    <row r="190" spans="1:7" ht="12.75">
      <c r="A190" s="30" t="s">
        <v>263</v>
      </c>
      <c r="F190" s="30" t="s">
        <v>303</v>
      </c>
      <c r="G190" s="3"/>
    </row>
    <row r="191" ht="12.75">
      <c r="G191" s="3"/>
    </row>
    <row r="192" spans="1:8" ht="12.75">
      <c r="A192" t="s">
        <v>11</v>
      </c>
      <c r="C192" s="55">
        <v>1719</v>
      </c>
      <c r="F192" t="s">
        <v>11</v>
      </c>
      <c r="G192" s="3"/>
      <c r="H192">
        <v>509</v>
      </c>
    </row>
    <row r="193" spans="1:8" ht="12.75">
      <c r="A193" t="s">
        <v>257</v>
      </c>
      <c r="C193" s="14">
        <v>1565</v>
      </c>
      <c r="F193" t="s">
        <v>257</v>
      </c>
      <c r="G193" s="3"/>
      <c r="H193">
        <v>197</v>
      </c>
    </row>
    <row r="194" spans="1:8" ht="12.75">
      <c r="A194" t="s">
        <v>256</v>
      </c>
      <c r="C194" s="54">
        <v>548</v>
      </c>
      <c r="F194" t="s">
        <v>256</v>
      </c>
      <c r="G194" s="3"/>
      <c r="H194" s="79">
        <v>19</v>
      </c>
    </row>
    <row r="195" spans="3:8" ht="12.75">
      <c r="C195" s="38">
        <f>SUM(C192:C194)</f>
        <v>3832</v>
      </c>
      <c r="G195" s="3"/>
      <c r="H195" s="30">
        <f>SUM(H192:H194)</f>
        <v>725</v>
      </c>
    </row>
    <row r="196" ht="12.75">
      <c r="G196" s="3"/>
    </row>
    <row r="197" ht="12.75">
      <c r="G197" s="3"/>
    </row>
    <row r="198" spans="1:9" ht="15.75">
      <c r="A198" s="17" t="s">
        <v>61</v>
      </c>
      <c r="H198" s="18"/>
      <c r="I198" s="23">
        <f>SUM(H201:H235)</f>
        <v>1660</v>
      </c>
    </row>
    <row r="199" s="9" customFormat="1" ht="12.75">
      <c r="G199" s="11"/>
    </row>
    <row r="200" spans="1:7" ht="12.75">
      <c r="A200" t="s">
        <v>10</v>
      </c>
      <c r="G200" s="3"/>
    </row>
    <row r="201" spans="2:8" ht="12.75">
      <c r="B201" s="5" t="s">
        <v>157</v>
      </c>
      <c r="G201" s="3"/>
      <c r="H201" s="35">
        <f>SUM(G202:G209)</f>
        <v>198</v>
      </c>
    </row>
    <row r="202" spans="2:8" ht="12.75">
      <c r="B202" s="46" t="s">
        <v>158</v>
      </c>
      <c r="G202" s="16"/>
      <c r="H202" s="15"/>
    </row>
    <row r="203" spans="2:8" ht="12.75">
      <c r="B203" s="46"/>
      <c r="C203" t="s">
        <v>184</v>
      </c>
      <c r="G203" s="16">
        <v>43</v>
      </c>
      <c r="H203" s="15"/>
    </row>
    <row r="204" spans="2:8" ht="12.75">
      <c r="B204" s="46"/>
      <c r="C204" t="s">
        <v>185</v>
      </c>
      <c r="G204" s="16">
        <v>8</v>
      </c>
      <c r="H204" s="15"/>
    </row>
    <row r="205" spans="2:8" ht="12.75">
      <c r="B205" s="46"/>
      <c r="C205" t="s">
        <v>186</v>
      </c>
      <c r="G205" s="16">
        <v>20</v>
      </c>
      <c r="H205" s="15"/>
    </row>
    <row r="206" spans="2:8" ht="12.75">
      <c r="B206" s="46"/>
      <c r="C206" t="s">
        <v>188</v>
      </c>
      <c r="G206" s="16">
        <v>3</v>
      </c>
      <c r="H206" s="15"/>
    </row>
    <row r="207" spans="2:8" ht="12.75">
      <c r="B207" s="46"/>
      <c r="C207" t="s">
        <v>189</v>
      </c>
      <c r="G207" s="16">
        <v>14</v>
      </c>
      <c r="H207" s="15"/>
    </row>
    <row r="208" spans="7:8" ht="12.75">
      <c r="G208" s="16"/>
      <c r="H208" s="15"/>
    </row>
    <row r="209" spans="2:8" ht="12.75">
      <c r="B209" t="s">
        <v>159</v>
      </c>
      <c r="G209" s="16">
        <v>110</v>
      </c>
      <c r="H209" s="15"/>
    </row>
    <row r="210" spans="3:8" ht="12.75">
      <c r="C210" t="s">
        <v>314</v>
      </c>
      <c r="G210" s="16"/>
      <c r="H210" s="15"/>
    </row>
    <row r="211" spans="7:8" ht="12.75">
      <c r="G211" s="16"/>
      <c r="H211" s="15"/>
    </row>
    <row r="212" spans="2:8" ht="12.75">
      <c r="B212" s="19" t="s">
        <v>53</v>
      </c>
      <c r="G212" s="26"/>
      <c r="H212" s="35">
        <f>SUM(G214:G231)</f>
        <v>1462</v>
      </c>
    </row>
    <row r="213" spans="2:8" ht="12.75">
      <c r="B213" s="15" t="s">
        <v>45</v>
      </c>
      <c r="G213" s="26"/>
      <c r="H213" s="26"/>
    </row>
    <row r="214" spans="2:8" ht="12.75">
      <c r="B214" s="15"/>
      <c r="C214" t="s">
        <v>304</v>
      </c>
      <c r="G214" s="26">
        <v>499</v>
      </c>
      <c r="H214" s="26"/>
    </row>
    <row r="215" spans="2:8" ht="12.75">
      <c r="B215" s="15"/>
      <c r="C215" t="s">
        <v>306</v>
      </c>
      <c r="G215" s="26"/>
      <c r="H215" s="26"/>
    </row>
    <row r="216" spans="2:8" ht="12.75">
      <c r="B216" s="15"/>
      <c r="C216" t="s">
        <v>307</v>
      </c>
      <c r="G216" s="26">
        <v>236</v>
      </c>
      <c r="H216" s="26"/>
    </row>
    <row r="217" spans="2:8" ht="12.75">
      <c r="B217" s="15"/>
      <c r="C217" t="s">
        <v>305</v>
      </c>
      <c r="G217" s="26">
        <v>235</v>
      </c>
      <c r="H217" s="26"/>
    </row>
    <row r="218" spans="2:8" ht="12.75">
      <c r="B218" s="15"/>
      <c r="C218" t="s">
        <v>308</v>
      </c>
      <c r="G218" s="26"/>
      <c r="H218" s="26"/>
    </row>
    <row r="219" spans="2:8" ht="12.75">
      <c r="B219" s="15"/>
      <c r="C219" t="s">
        <v>309</v>
      </c>
      <c r="G219" s="26">
        <v>75</v>
      </c>
      <c r="H219" s="26"/>
    </row>
    <row r="220" spans="2:8" ht="12.75">
      <c r="B220" s="15"/>
      <c r="C220" t="s">
        <v>187</v>
      </c>
      <c r="G220" s="16">
        <v>80</v>
      </c>
      <c r="H220" s="26"/>
    </row>
    <row r="221" spans="2:8" ht="12.75">
      <c r="B221" s="15"/>
      <c r="C221" t="s">
        <v>310</v>
      </c>
      <c r="G221" s="16">
        <v>79</v>
      </c>
      <c r="H221" s="26"/>
    </row>
    <row r="222" spans="2:8" ht="12.75">
      <c r="B222" s="15"/>
      <c r="C222" t="s">
        <v>311</v>
      </c>
      <c r="G222" s="16">
        <v>57</v>
      </c>
      <c r="H222" s="26"/>
    </row>
    <row r="223" spans="2:8" ht="12.75">
      <c r="B223" s="40"/>
      <c r="C223" s="40" t="s">
        <v>190</v>
      </c>
      <c r="G223">
        <v>23</v>
      </c>
      <c r="H223" s="26"/>
    </row>
    <row r="224" spans="2:8" ht="12.75">
      <c r="B224" s="40"/>
      <c r="C224" s="40" t="s">
        <v>191</v>
      </c>
      <c r="G224">
        <v>8</v>
      </c>
      <c r="H224" s="26"/>
    </row>
    <row r="225" spans="2:8" ht="12.75">
      <c r="B225" s="40"/>
      <c r="C225" s="40" t="s">
        <v>192</v>
      </c>
      <c r="G225">
        <v>18</v>
      </c>
      <c r="H225" s="26"/>
    </row>
    <row r="226" spans="2:8" ht="12.75">
      <c r="B226" s="40"/>
      <c r="C226" s="50" t="s">
        <v>193</v>
      </c>
      <c r="G226">
        <v>16</v>
      </c>
      <c r="H226" s="26"/>
    </row>
    <row r="227" spans="2:8" ht="12.75">
      <c r="B227" s="40"/>
      <c r="C227" s="50" t="s">
        <v>195</v>
      </c>
      <c r="G227" s="42"/>
      <c r="H227" s="26"/>
    </row>
    <row r="228" spans="2:8" ht="12.75">
      <c r="B228" s="40"/>
      <c r="C228" s="50" t="s">
        <v>194</v>
      </c>
      <c r="G228" s="42">
        <v>50</v>
      </c>
      <c r="H228" s="26"/>
    </row>
    <row r="229" spans="2:8" ht="12.75">
      <c r="B229" s="40"/>
      <c r="C229" s="50" t="s">
        <v>196</v>
      </c>
      <c r="G229" s="42">
        <v>18</v>
      </c>
      <c r="H229" s="26"/>
    </row>
    <row r="230" spans="2:8" ht="12.75">
      <c r="B230" s="40"/>
      <c r="C230" s="50" t="s">
        <v>312</v>
      </c>
      <c r="G230" s="42">
        <v>25</v>
      </c>
      <c r="H230" s="26"/>
    </row>
    <row r="231" spans="2:8" ht="12.75">
      <c r="B231" s="40"/>
      <c r="C231" s="50" t="s">
        <v>313</v>
      </c>
      <c r="G231" s="42">
        <v>43</v>
      </c>
      <c r="H231" s="26"/>
    </row>
    <row r="232" spans="2:8" ht="12.75">
      <c r="B232" s="40"/>
      <c r="C232" s="50"/>
      <c r="G232" s="42"/>
      <c r="H232" s="26"/>
    </row>
    <row r="233" spans="1:8" ht="12.75">
      <c r="A233" s="7"/>
      <c r="B233" s="43" t="s">
        <v>111</v>
      </c>
      <c r="G233" s="26"/>
      <c r="H233" s="15">
        <v>0</v>
      </c>
    </row>
    <row r="234" spans="1:8" ht="12.75">
      <c r="A234" s="7"/>
      <c r="B234" s="7"/>
      <c r="G234" s="26"/>
      <c r="H234" s="15"/>
    </row>
    <row r="235" spans="1:8" ht="12.75">
      <c r="A235" s="7"/>
      <c r="B235" s="43" t="s">
        <v>112</v>
      </c>
      <c r="G235" s="26"/>
      <c r="H235" s="15">
        <v>0</v>
      </c>
    </row>
    <row r="236" spans="7:8" ht="12.75">
      <c r="G236" s="26"/>
      <c r="H236" s="15"/>
    </row>
    <row r="237" spans="1:8" ht="12.75">
      <c r="A237" t="s">
        <v>315</v>
      </c>
      <c r="G237" s="26"/>
      <c r="H237" s="15"/>
    </row>
    <row r="238" spans="7:8" ht="12.75">
      <c r="G238" s="26"/>
      <c r="H238" s="15"/>
    </row>
    <row r="240" spans="1:9" ht="15.75">
      <c r="A240" s="17" t="s">
        <v>12</v>
      </c>
      <c r="G240" s="4"/>
      <c r="H240" s="17"/>
      <c r="I240" s="23">
        <f>SUM(H242:H249)</f>
        <v>3172</v>
      </c>
    </row>
    <row r="241" s="46" customFormat="1" ht="12.75">
      <c r="G241" s="47"/>
    </row>
    <row r="242" spans="2:8" ht="12.75">
      <c r="B242" s="5" t="s">
        <v>13</v>
      </c>
      <c r="G242" s="16"/>
      <c r="H242" s="26">
        <v>88</v>
      </c>
    </row>
    <row r="243" spans="2:8" ht="12.75">
      <c r="B243" s="5" t="s">
        <v>14</v>
      </c>
      <c r="G243" s="16"/>
      <c r="H243" s="26">
        <f>SUM(G244:G247)</f>
        <v>1656</v>
      </c>
    </row>
    <row r="244" spans="2:8" ht="12.75">
      <c r="B244" t="s">
        <v>69</v>
      </c>
      <c r="G244" s="16">
        <v>216</v>
      </c>
      <c r="H244" s="26"/>
    </row>
    <row r="245" spans="2:8" ht="12.75">
      <c r="B245" t="s">
        <v>136</v>
      </c>
      <c r="G245" s="16">
        <v>639</v>
      </c>
      <c r="H245" s="26"/>
    </row>
    <row r="246" spans="2:8" ht="12.75">
      <c r="B246" t="s">
        <v>197</v>
      </c>
      <c r="G246" s="16">
        <v>793</v>
      </c>
      <c r="H246" s="26"/>
    </row>
    <row r="247" spans="2:8" ht="12.75">
      <c r="B247" t="s">
        <v>89</v>
      </c>
      <c r="G247" s="16">
        <v>8</v>
      </c>
      <c r="H247" s="26"/>
    </row>
    <row r="248" spans="7:8" ht="12.75">
      <c r="G248" s="16"/>
      <c r="H248" s="26"/>
    </row>
    <row r="249" spans="2:8" ht="12.75">
      <c r="B249" s="5" t="s">
        <v>28</v>
      </c>
      <c r="G249" s="16"/>
      <c r="H249" s="26">
        <f>SUM(G250:G253)</f>
        <v>1428</v>
      </c>
    </row>
    <row r="250" spans="2:8" ht="12.75">
      <c r="B250" t="s">
        <v>69</v>
      </c>
      <c r="G250" s="16">
        <v>76</v>
      </c>
      <c r="H250" s="26"/>
    </row>
    <row r="251" spans="2:8" ht="12.75">
      <c r="B251" t="s">
        <v>137</v>
      </c>
      <c r="G251" s="16">
        <v>855</v>
      </c>
      <c r="H251" s="26"/>
    </row>
    <row r="252" spans="2:8" ht="12.75">
      <c r="B252" t="s">
        <v>197</v>
      </c>
      <c r="G252" s="16">
        <v>477</v>
      </c>
      <c r="H252" s="26"/>
    </row>
    <row r="253" spans="2:8" ht="12.75">
      <c r="B253" t="s">
        <v>89</v>
      </c>
      <c r="G253" s="16">
        <v>20</v>
      </c>
      <c r="H253" s="26"/>
    </row>
    <row r="254" spans="7:8" ht="12.75">
      <c r="G254" s="16"/>
      <c r="H254" s="16"/>
    </row>
    <row r="255" spans="1:7" ht="12.75">
      <c r="A255" t="s">
        <v>316</v>
      </c>
      <c r="G255" s="3"/>
    </row>
    <row r="256" ht="12.75">
      <c r="G256" s="3"/>
    </row>
    <row r="257" ht="12.75">
      <c r="G257" s="3"/>
    </row>
    <row r="258" spans="1:9" ht="15.75">
      <c r="A258" s="17" t="s">
        <v>15</v>
      </c>
      <c r="H258" s="20"/>
      <c r="I258" s="20">
        <v>225</v>
      </c>
    </row>
    <row r="259" spans="1:9" s="9" customFormat="1" ht="12.75">
      <c r="A259" s="30"/>
      <c r="H259" s="32"/>
      <c r="I259" s="32"/>
    </row>
    <row r="260" spans="1:7" ht="12.75">
      <c r="A260" t="s">
        <v>568</v>
      </c>
      <c r="G260" s="3"/>
    </row>
    <row r="261" spans="1:7" ht="12.75">
      <c r="A261" t="s">
        <v>317</v>
      </c>
      <c r="G261" s="3"/>
    </row>
    <row r="262" ht="12.75">
      <c r="G262" s="3"/>
    </row>
    <row r="263" ht="12.75">
      <c r="G263" s="3"/>
    </row>
    <row r="264" spans="1:9" ht="15.75">
      <c r="A264" s="17" t="s">
        <v>16</v>
      </c>
      <c r="H264" s="18"/>
      <c r="I264" s="23">
        <f>SUM(I267:I272)</f>
        <v>12620</v>
      </c>
    </row>
    <row r="265" ht="12.75">
      <c r="G265" s="3"/>
    </row>
    <row r="266" spans="1:7" ht="12.75">
      <c r="A266" t="s">
        <v>10</v>
      </c>
      <c r="G266" s="3"/>
    </row>
    <row r="267" spans="2:9" ht="12.75">
      <c r="B267" s="19" t="s">
        <v>219</v>
      </c>
      <c r="I267" s="15">
        <v>0</v>
      </c>
    </row>
    <row r="268" spans="2:9" ht="12.75">
      <c r="B268" s="19" t="s">
        <v>75</v>
      </c>
      <c r="I268" s="15">
        <v>187</v>
      </c>
    </row>
    <row r="269" spans="2:9" ht="12.75">
      <c r="B269" s="19" t="s">
        <v>17</v>
      </c>
      <c r="E269" s="13"/>
      <c r="G269" s="14"/>
      <c r="I269" s="35">
        <v>1295</v>
      </c>
    </row>
    <row r="270" spans="2:9" ht="12.75">
      <c r="B270" s="19" t="s">
        <v>86</v>
      </c>
      <c r="E270" s="13"/>
      <c r="G270" s="14"/>
      <c r="I270" s="35">
        <v>80</v>
      </c>
    </row>
    <row r="271" spans="2:9" ht="12.75">
      <c r="B271" s="19" t="s">
        <v>62</v>
      </c>
      <c r="E271" s="13"/>
      <c r="G271" s="14"/>
      <c r="I271" s="35">
        <v>773</v>
      </c>
    </row>
    <row r="272" spans="2:9" ht="12.75">
      <c r="B272" s="19" t="s">
        <v>18</v>
      </c>
      <c r="G272" s="14"/>
      <c r="H272" s="14"/>
      <c r="I272" s="35">
        <f>SUM(H273:H371)</f>
        <v>10285</v>
      </c>
    </row>
    <row r="273" spans="2:8" ht="12.75">
      <c r="B273" s="15" t="s">
        <v>48</v>
      </c>
      <c r="G273" s="14"/>
      <c r="H273" s="14">
        <f>SUM(G274:G314)</f>
        <v>3807</v>
      </c>
    </row>
    <row r="274" spans="3:7" ht="12.75">
      <c r="C274" t="s">
        <v>20</v>
      </c>
      <c r="G274" s="14">
        <v>291</v>
      </c>
    </row>
    <row r="275" spans="3:7" ht="12.75">
      <c r="C275" t="s">
        <v>209</v>
      </c>
      <c r="G275" s="14">
        <v>389</v>
      </c>
    </row>
    <row r="276" spans="3:7" ht="12.75">
      <c r="C276" t="s">
        <v>40</v>
      </c>
      <c r="G276" s="14">
        <v>76</v>
      </c>
    </row>
    <row r="277" spans="3:7" ht="12.75">
      <c r="C277" t="s">
        <v>41</v>
      </c>
      <c r="G277" s="14">
        <v>227</v>
      </c>
    </row>
    <row r="278" spans="3:9" ht="12.75">
      <c r="C278" t="s">
        <v>74</v>
      </c>
      <c r="G278" s="14">
        <v>486</v>
      </c>
      <c r="I278" s="14"/>
    </row>
    <row r="279" spans="2:9" ht="12.75">
      <c r="B279" s="7"/>
      <c r="C279" s="41" t="s">
        <v>160</v>
      </c>
      <c r="G279" s="14">
        <v>11</v>
      </c>
      <c r="I279" s="14"/>
    </row>
    <row r="280" spans="2:9" ht="12.75">
      <c r="B280" s="7"/>
      <c r="C280" s="41" t="s">
        <v>198</v>
      </c>
      <c r="G280" s="48">
        <v>109</v>
      </c>
      <c r="I280" s="14"/>
    </row>
    <row r="281" spans="2:9" ht="12.75">
      <c r="B281" s="7"/>
      <c r="C281" t="s">
        <v>72</v>
      </c>
      <c r="G281" s="48">
        <v>162</v>
      </c>
      <c r="I281" s="14"/>
    </row>
    <row r="282" spans="2:9" ht="12.75">
      <c r="B282" s="7"/>
      <c r="C282" s="44" t="s">
        <v>164</v>
      </c>
      <c r="G282" s="53">
        <v>82</v>
      </c>
      <c r="I282" s="14"/>
    </row>
    <row r="283" spans="2:9" ht="12.75">
      <c r="B283" s="7"/>
      <c r="C283" s="39" t="s">
        <v>162</v>
      </c>
      <c r="G283" s="48">
        <v>85</v>
      </c>
      <c r="I283" s="14"/>
    </row>
    <row r="284" spans="2:9" ht="12.75">
      <c r="B284" s="7"/>
      <c r="C284" s="44" t="s">
        <v>163</v>
      </c>
      <c r="G284" s="53">
        <v>104</v>
      </c>
      <c r="I284" s="14"/>
    </row>
    <row r="285" spans="2:9" ht="12.75">
      <c r="B285" s="7"/>
      <c r="C285" s="39" t="s">
        <v>161</v>
      </c>
      <c r="G285" s="48">
        <v>82</v>
      </c>
      <c r="I285" s="14"/>
    </row>
    <row r="286" spans="2:9" ht="12.75">
      <c r="B286" s="7"/>
      <c r="C286" s="41" t="s">
        <v>204</v>
      </c>
      <c r="G286" s="48">
        <v>20</v>
      </c>
      <c r="I286" s="14"/>
    </row>
    <row r="287" spans="2:9" ht="12.75">
      <c r="B287" s="7"/>
      <c r="C287" s="41" t="s">
        <v>259</v>
      </c>
      <c r="G287" s="48">
        <v>19</v>
      </c>
      <c r="I287" s="14"/>
    </row>
    <row r="288" spans="2:7" ht="12.75">
      <c r="B288" s="7"/>
      <c r="C288" s="41" t="s">
        <v>205</v>
      </c>
      <c r="G288" s="48"/>
    </row>
    <row r="289" spans="2:7" ht="12.75">
      <c r="B289" s="7"/>
      <c r="C289" s="41"/>
      <c r="D289" t="s">
        <v>206</v>
      </c>
      <c r="G289" s="48">
        <v>13</v>
      </c>
    </row>
    <row r="290" spans="2:7" ht="12.75">
      <c r="B290" s="7"/>
      <c r="C290" s="41" t="s">
        <v>207</v>
      </c>
      <c r="G290" s="48">
        <v>19</v>
      </c>
    </row>
    <row r="291" spans="2:7" ht="12.75">
      <c r="B291" s="7"/>
      <c r="C291" s="41" t="s">
        <v>318</v>
      </c>
      <c r="G291" s="48">
        <v>97</v>
      </c>
    </row>
    <row r="292" spans="2:7" ht="12.75">
      <c r="B292" s="7"/>
      <c r="C292" s="41" t="s">
        <v>319</v>
      </c>
      <c r="G292" s="48">
        <v>35</v>
      </c>
    </row>
    <row r="293" spans="2:7" ht="12.75">
      <c r="B293" s="7"/>
      <c r="C293" s="41" t="s">
        <v>320</v>
      </c>
      <c r="G293" s="48"/>
    </row>
    <row r="294" spans="2:7" ht="12.75">
      <c r="B294" s="7"/>
      <c r="C294" s="41" t="s">
        <v>321</v>
      </c>
      <c r="D294" t="s">
        <v>322</v>
      </c>
      <c r="G294" s="48">
        <v>30</v>
      </c>
    </row>
    <row r="295" spans="2:7" ht="12.75">
      <c r="B295" s="7"/>
      <c r="C295" s="41" t="s">
        <v>323</v>
      </c>
      <c r="G295" s="48">
        <v>27</v>
      </c>
    </row>
    <row r="296" spans="2:7" ht="12.75">
      <c r="B296" s="7"/>
      <c r="C296" s="41" t="s">
        <v>324</v>
      </c>
      <c r="G296" s="48">
        <v>15</v>
      </c>
    </row>
    <row r="297" spans="2:7" ht="12.75">
      <c r="B297" s="7"/>
      <c r="C297" s="41" t="s">
        <v>325</v>
      </c>
      <c r="G297" s="48">
        <v>33</v>
      </c>
    </row>
    <row r="298" spans="2:7" ht="12.75">
      <c r="B298" s="7"/>
      <c r="C298" s="41" t="s">
        <v>326</v>
      </c>
      <c r="G298" s="48">
        <v>218</v>
      </c>
    </row>
    <row r="299" spans="2:7" ht="12.75">
      <c r="B299" s="7"/>
      <c r="C299" s="41" t="s">
        <v>327</v>
      </c>
      <c r="G299" s="48">
        <v>42</v>
      </c>
    </row>
    <row r="300" spans="2:7" ht="12.75">
      <c r="B300" s="7"/>
      <c r="C300" s="41" t="s">
        <v>328</v>
      </c>
      <c r="G300" s="48"/>
    </row>
    <row r="301" spans="2:7" ht="12.75">
      <c r="B301" s="7"/>
      <c r="C301" s="41"/>
      <c r="D301" t="s">
        <v>329</v>
      </c>
      <c r="G301" s="48">
        <v>79</v>
      </c>
    </row>
    <row r="302" spans="2:7" ht="12.75">
      <c r="B302" s="7"/>
      <c r="C302" s="41" t="s">
        <v>330</v>
      </c>
      <c r="G302" s="48">
        <v>37</v>
      </c>
    </row>
    <row r="303" spans="2:7" ht="12.75">
      <c r="B303" s="7"/>
      <c r="C303" s="41" t="s">
        <v>331</v>
      </c>
      <c r="G303" s="48">
        <v>4</v>
      </c>
    </row>
    <row r="304" spans="2:7" ht="12.75">
      <c r="B304" s="7"/>
      <c r="C304" s="41" t="s">
        <v>332</v>
      </c>
      <c r="G304" s="48"/>
    </row>
    <row r="305" spans="2:7" ht="12.75">
      <c r="B305" s="7"/>
      <c r="C305" s="41"/>
      <c r="D305" t="s">
        <v>333</v>
      </c>
      <c r="G305" s="48">
        <v>25</v>
      </c>
    </row>
    <row r="306" spans="2:7" ht="12.75">
      <c r="B306" s="7"/>
      <c r="C306" s="41" t="s">
        <v>208</v>
      </c>
      <c r="G306" s="48">
        <v>46</v>
      </c>
    </row>
    <row r="307" spans="2:7" ht="12.75">
      <c r="B307" s="7"/>
      <c r="C307" s="41"/>
      <c r="G307" s="48"/>
    </row>
    <row r="308" spans="3:10" ht="12.75">
      <c r="C308" s="5" t="s">
        <v>76</v>
      </c>
      <c r="G308" s="14"/>
      <c r="J308" s="14"/>
    </row>
    <row r="309" spans="3:10" ht="12.75">
      <c r="C309" t="s">
        <v>77</v>
      </c>
      <c r="G309" s="14">
        <v>16</v>
      </c>
      <c r="J309" s="14"/>
    </row>
    <row r="310" spans="3:10" ht="12.75">
      <c r="C310" t="s">
        <v>78</v>
      </c>
      <c r="G310">
        <v>807</v>
      </c>
      <c r="J310" s="14"/>
    </row>
    <row r="311" spans="3:10" ht="12.75">
      <c r="C311" t="s">
        <v>211</v>
      </c>
      <c r="G311" s="14">
        <v>20</v>
      </c>
      <c r="J311" s="14"/>
    </row>
    <row r="312" spans="3:10" ht="12.75">
      <c r="C312" t="s">
        <v>139</v>
      </c>
      <c r="G312" s="14">
        <v>94</v>
      </c>
      <c r="J312" s="14"/>
    </row>
    <row r="313" spans="3:10" ht="12.75">
      <c r="C313" t="s">
        <v>210</v>
      </c>
      <c r="G313" s="14">
        <v>5</v>
      </c>
      <c r="J313" s="14"/>
    </row>
    <row r="314" spans="3:10" ht="12.75">
      <c r="C314" t="s">
        <v>138</v>
      </c>
      <c r="G314" s="14">
        <v>2</v>
      </c>
      <c r="J314" s="14"/>
    </row>
    <row r="315" spans="7:10" ht="12.75">
      <c r="G315" s="14"/>
      <c r="J315" s="14"/>
    </row>
    <row r="316" spans="2:10" ht="12.75">
      <c r="B316" t="s">
        <v>49</v>
      </c>
      <c r="G316" s="14"/>
      <c r="H316" s="14">
        <f>SUM(G317:G317)</f>
        <v>124</v>
      </c>
      <c r="J316" s="14"/>
    </row>
    <row r="317" spans="3:10" s="46" customFormat="1" ht="12.75">
      <c r="C317" s="46" t="s">
        <v>79</v>
      </c>
      <c r="G317" s="48">
        <v>124</v>
      </c>
      <c r="J317" s="48"/>
    </row>
    <row r="318" spans="7:10" s="46" customFormat="1" ht="12.75">
      <c r="G318" s="48"/>
      <c r="J318" s="48"/>
    </row>
    <row r="319" spans="2:10" s="46" customFormat="1" ht="12.75">
      <c r="B319" s="46" t="s">
        <v>100</v>
      </c>
      <c r="G319" s="48"/>
      <c r="H319" s="48">
        <f>SUM(G320:G322)</f>
        <v>97</v>
      </c>
      <c r="J319" s="48"/>
    </row>
    <row r="320" spans="3:10" s="46" customFormat="1" ht="12.75">
      <c r="C320" s="46" t="s">
        <v>52</v>
      </c>
      <c r="G320" s="48">
        <v>58</v>
      </c>
      <c r="J320" s="48"/>
    </row>
    <row r="321" spans="3:10" s="46" customFormat="1" ht="12.75">
      <c r="C321" s="46" t="s">
        <v>101</v>
      </c>
      <c r="G321" s="48">
        <v>26</v>
      </c>
      <c r="J321" s="48"/>
    </row>
    <row r="322" spans="3:10" s="46" customFormat="1" ht="12.75">
      <c r="C322" s="46" t="s">
        <v>346</v>
      </c>
      <c r="G322" s="48">
        <v>13</v>
      </c>
      <c r="J322" s="48"/>
    </row>
    <row r="323" ht="12.75">
      <c r="G323" s="14"/>
    </row>
    <row r="324" spans="2:8" ht="12.75">
      <c r="B324" t="s">
        <v>50</v>
      </c>
      <c r="G324" s="14"/>
      <c r="H324" s="14">
        <f>SUM(G325:G331)</f>
        <v>875</v>
      </c>
    </row>
    <row r="325" spans="3:7" ht="12.75">
      <c r="C325" t="s">
        <v>334</v>
      </c>
      <c r="G325" s="14">
        <v>33</v>
      </c>
    </row>
    <row r="326" spans="3:7" ht="12.75">
      <c r="C326" t="s">
        <v>335</v>
      </c>
      <c r="G326" s="14">
        <v>332</v>
      </c>
    </row>
    <row r="327" spans="3:7" ht="12.75">
      <c r="C327" t="s">
        <v>336</v>
      </c>
      <c r="G327" s="14">
        <v>260</v>
      </c>
    </row>
    <row r="328" spans="3:7" ht="12.75">
      <c r="C328" t="s">
        <v>337</v>
      </c>
      <c r="G328" s="14">
        <v>178</v>
      </c>
    </row>
    <row r="329" spans="3:7" ht="12.75">
      <c r="C329" t="s">
        <v>227</v>
      </c>
      <c r="G329" s="14">
        <v>31</v>
      </c>
    </row>
    <row r="330" spans="3:7" ht="12.75">
      <c r="C330" t="s">
        <v>338</v>
      </c>
      <c r="G330" s="14">
        <v>36</v>
      </c>
    </row>
    <row r="331" spans="3:7" ht="12.75">
      <c r="C331" t="s">
        <v>101</v>
      </c>
      <c r="G331" s="14">
        <v>5</v>
      </c>
    </row>
    <row r="332" ht="12.75">
      <c r="G332" s="14"/>
    </row>
    <row r="333" spans="2:8" ht="12.75">
      <c r="B333" t="s">
        <v>51</v>
      </c>
      <c r="G333" s="14"/>
      <c r="H333" s="14">
        <f>SUM(G334:G339)</f>
        <v>386</v>
      </c>
    </row>
    <row r="334" spans="3:7" ht="12.75">
      <c r="C334" t="s">
        <v>199</v>
      </c>
      <c r="G334" s="14">
        <v>21</v>
      </c>
    </row>
    <row r="335" spans="3:7" ht="12.75">
      <c r="C335" t="s">
        <v>200</v>
      </c>
      <c r="G335" s="14">
        <v>42</v>
      </c>
    </row>
    <row r="336" spans="3:7" ht="12.75">
      <c r="C336" t="s">
        <v>201</v>
      </c>
      <c r="G336" s="14">
        <v>49</v>
      </c>
    </row>
    <row r="337" spans="3:7" ht="12.75">
      <c r="C337" t="s">
        <v>202</v>
      </c>
      <c r="G337" s="14">
        <v>5</v>
      </c>
    </row>
    <row r="338" spans="3:7" ht="12.75">
      <c r="C338" t="s">
        <v>339</v>
      </c>
      <c r="G338" s="14">
        <v>141</v>
      </c>
    </row>
    <row r="339" spans="3:7" ht="12.75">
      <c r="C339" t="s">
        <v>340</v>
      </c>
      <c r="G339" s="14">
        <v>128</v>
      </c>
    </row>
    <row r="340" ht="12.75">
      <c r="G340" s="14"/>
    </row>
    <row r="341" spans="2:8" ht="12.75">
      <c r="B341" t="s">
        <v>165</v>
      </c>
      <c r="G341" s="14"/>
      <c r="H341" s="14">
        <f>SUM(G342:G343)</f>
        <v>396</v>
      </c>
    </row>
    <row r="342" spans="3:7" ht="12.75">
      <c r="C342" t="s">
        <v>203</v>
      </c>
      <c r="G342" s="14">
        <v>189</v>
      </c>
    </row>
    <row r="343" spans="3:7" ht="12.75">
      <c r="C343" t="s">
        <v>20</v>
      </c>
      <c r="G343" s="14">
        <v>207</v>
      </c>
    </row>
    <row r="344" ht="12.75">
      <c r="G344" s="14"/>
    </row>
    <row r="345" spans="2:8" ht="12.75">
      <c r="B345" t="s">
        <v>63</v>
      </c>
      <c r="G345" s="14"/>
      <c r="H345" s="14">
        <f>SUM(G346:G349)</f>
        <v>66</v>
      </c>
    </row>
    <row r="346" spans="3:7" ht="12.75">
      <c r="C346" t="s">
        <v>64</v>
      </c>
      <c r="G346" s="14">
        <v>42</v>
      </c>
    </row>
    <row r="347" spans="3:7" ht="12.75">
      <c r="C347" t="s">
        <v>341</v>
      </c>
      <c r="G347" s="14">
        <v>13</v>
      </c>
    </row>
    <row r="348" spans="3:7" ht="12.75">
      <c r="C348" t="s">
        <v>73</v>
      </c>
      <c r="G348" s="14">
        <v>11</v>
      </c>
    </row>
    <row r="349" spans="3:7" ht="12.75">
      <c r="C349" t="s">
        <v>80</v>
      </c>
      <c r="G349" s="14"/>
    </row>
    <row r="350" ht="12.75">
      <c r="G350" s="14"/>
    </row>
    <row r="351" spans="2:7" ht="12.75">
      <c r="B351" t="s">
        <v>342</v>
      </c>
      <c r="G351" s="14"/>
    </row>
    <row r="352" spans="3:7" ht="12.75">
      <c r="C352" t="s">
        <v>343</v>
      </c>
      <c r="G352" s="14">
        <v>17</v>
      </c>
    </row>
    <row r="353" ht="12.75">
      <c r="G353" s="14"/>
    </row>
    <row r="354" spans="2:7" ht="12.75">
      <c r="B354" t="s">
        <v>344</v>
      </c>
      <c r="G354" s="14"/>
    </row>
    <row r="355" spans="3:7" ht="12.75">
      <c r="C355" t="s">
        <v>345</v>
      </c>
      <c r="G355" s="14">
        <v>9</v>
      </c>
    </row>
    <row r="356" ht="12.75">
      <c r="G356" s="14"/>
    </row>
    <row r="357" spans="2:8" ht="12.75">
      <c r="B357" t="s">
        <v>58</v>
      </c>
      <c r="G357" s="14"/>
      <c r="H357" s="14">
        <f>SUM(G358:G367)</f>
        <v>283</v>
      </c>
    </row>
    <row r="358" spans="3:7" ht="12.75">
      <c r="C358" t="s">
        <v>19</v>
      </c>
      <c r="G358" s="14">
        <v>90</v>
      </c>
    </row>
    <row r="359" spans="3:7" ht="12.75">
      <c r="C359" t="s">
        <v>42</v>
      </c>
      <c r="G359" s="14">
        <v>71</v>
      </c>
    </row>
    <row r="360" spans="3:7" ht="12.75">
      <c r="C360" t="s">
        <v>52</v>
      </c>
      <c r="G360" s="14">
        <v>40</v>
      </c>
    </row>
    <row r="361" spans="3:7" ht="12.75">
      <c r="C361" t="s">
        <v>212</v>
      </c>
      <c r="G361" s="14">
        <v>27</v>
      </c>
    </row>
    <row r="362" spans="3:7" ht="12.75">
      <c r="C362" t="s">
        <v>140</v>
      </c>
      <c r="G362" s="14">
        <v>25</v>
      </c>
    </row>
    <row r="363" spans="3:7" ht="12.75">
      <c r="C363" t="s">
        <v>249</v>
      </c>
      <c r="G363" s="14"/>
    </row>
    <row r="364" spans="4:7" ht="12.75">
      <c r="D364" t="s">
        <v>213</v>
      </c>
      <c r="G364" s="14">
        <v>9</v>
      </c>
    </row>
    <row r="365" spans="3:7" ht="12.75">
      <c r="C365" t="s">
        <v>214</v>
      </c>
      <c r="G365" s="14">
        <v>16</v>
      </c>
    </row>
    <row r="366" spans="3:7" ht="12.75">
      <c r="C366" t="s">
        <v>215</v>
      </c>
      <c r="G366" s="14"/>
    </row>
    <row r="367" spans="4:7" ht="12.75">
      <c r="D367" t="s">
        <v>216</v>
      </c>
      <c r="G367" s="14">
        <v>5</v>
      </c>
    </row>
    <row r="368" ht="12.75">
      <c r="G368" s="14"/>
    </row>
    <row r="369" spans="3:8" s="46" customFormat="1" ht="12.75">
      <c r="C369" s="46" t="s">
        <v>217</v>
      </c>
      <c r="G369" s="48"/>
      <c r="H369" s="48">
        <v>2100</v>
      </c>
    </row>
    <row r="370" spans="3:8" s="46" customFormat="1" ht="12.75">
      <c r="C370" s="46" t="s">
        <v>218</v>
      </c>
      <c r="G370" s="48"/>
      <c r="H370" s="48">
        <v>2049</v>
      </c>
    </row>
    <row r="371" spans="3:8" ht="12.75">
      <c r="C371" t="s">
        <v>90</v>
      </c>
      <c r="G371" s="14"/>
      <c r="H371">
        <v>102</v>
      </c>
    </row>
    <row r="372" ht="12.75">
      <c r="G372" s="14"/>
    </row>
    <row r="373" spans="1:7" ht="12.75">
      <c r="A373" t="s">
        <v>350</v>
      </c>
      <c r="G373" s="14"/>
    </row>
    <row r="374" spans="1:7" ht="12.75">
      <c r="A374" t="s">
        <v>353</v>
      </c>
      <c r="G374" s="14"/>
    </row>
    <row r="375" spans="1:7" ht="12.75">
      <c r="A375" t="s">
        <v>351</v>
      </c>
      <c r="G375" s="14"/>
    </row>
    <row r="376" spans="1:7" ht="12.75">
      <c r="A376" s="30" t="s">
        <v>352</v>
      </c>
      <c r="G376" s="14"/>
    </row>
    <row r="377" ht="12.75">
      <c r="G377" s="14"/>
    </row>
    <row r="378" spans="1:7" ht="12.75">
      <c r="A378" s="30" t="s">
        <v>263</v>
      </c>
      <c r="F378" s="30" t="s">
        <v>303</v>
      </c>
      <c r="G378" s="3"/>
    </row>
    <row r="379" ht="12.75">
      <c r="G379" s="3"/>
    </row>
    <row r="380" spans="1:8" ht="12.75">
      <c r="A380" t="s">
        <v>347</v>
      </c>
      <c r="C380" s="55">
        <v>393</v>
      </c>
      <c r="F380" t="s">
        <v>347</v>
      </c>
      <c r="H380">
        <v>84</v>
      </c>
    </row>
    <row r="381" spans="1:8" ht="12.75">
      <c r="A381" t="s">
        <v>348</v>
      </c>
      <c r="C381" s="14">
        <v>98</v>
      </c>
      <c r="F381" t="s">
        <v>348</v>
      </c>
      <c r="H381">
        <v>55</v>
      </c>
    </row>
    <row r="382" spans="1:8" ht="12.75">
      <c r="A382" t="s">
        <v>17</v>
      </c>
      <c r="C382" s="14">
        <v>312</v>
      </c>
      <c r="F382" t="s">
        <v>17</v>
      </c>
      <c r="H382">
        <v>120</v>
      </c>
    </row>
    <row r="383" spans="1:8" ht="12.75">
      <c r="A383" t="s">
        <v>349</v>
      </c>
      <c r="C383" s="54">
        <v>100</v>
      </c>
      <c r="F383" t="s">
        <v>349</v>
      </c>
      <c r="H383" s="79">
        <v>98</v>
      </c>
    </row>
    <row r="384" spans="3:8" ht="12.75">
      <c r="C384" s="14">
        <f>SUM(C380:C383)</f>
        <v>903</v>
      </c>
      <c r="G384" s="3"/>
      <c r="H384">
        <f>SUM(H380:H383)</f>
        <v>357</v>
      </c>
    </row>
    <row r="385" spans="3:7" ht="12.75">
      <c r="C385" s="14"/>
      <c r="G385" s="3"/>
    </row>
    <row r="386" spans="3:7" ht="12.75">
      <c r="C386" s="14"/>
      <c r="E386" s="58" t="s">
        <v>276</v>
      </c>
      <c r="F386" s="59" t="s">
        <v>277</v>
      </c>
      <c r="G386" s="3"/>
    </row>
    <row r="387" spans="2:7" ht="13.5" thickBot="1">
      <c r="B387" s="58" t="s">
        <v>278</v>
      </c>
      <c r="C387" s="66" t="s">
        <v>354</v>
      </c>
      <c r="D387" s="57"/>
      <c r="E387" s="132" t="s">
        <v>279</v>
      </c>
      <c r="F387" s="61" t="s">
        <v>279</v>
      </c>
      <c r="G387" s="3"/>
    </row>
    <row r="388" spans="2:7" ht="12.75">
      <c r="B388" s="63" t="s">
        <v>280</v>
      </c>
      <c r="C388" s="113" t="s">
        <v>281</v>
      </c>
      <c r="D388" s="110" t="s">
        <v>282</v>
      </c>
      <c r="E388" s="133" t="s">
        <v>283</v>
      </c>
      <c r="F388" s="65"/>
      <c r="G388" s="3"/>
    </row>
    <row r="389" spans="1:7" ht="12.75">
      <c r="A389" s="67"/>
      <c r="B389" s="60"/>
      <c r="C389" s="114"/>
      <c r="D389" s="87"/>
      <c r="E389" s="68"/>
      <c r="F389" s="72"/>
      <c r="G389" s="3"/>
    </row>
    <row r="390" spans="1:7" ht="12.75">
      <c r="A390" s="72" t="s">
        <v>347</v>
      </c>
      <c r="B390" s="55">
        <f>E390+F390</f>
        <v>477</v>
      </c>
      <c r="C390" s="115">
        <v>0</v>
      </c>
      <c r="D390" s="111">
        <f>C380+H380</f>
        <v>477</v>
      </c>
      <c r="E390" s="71">
        <f>SUM(C390:D390)</f>
        <v>477</v>
      </c>
      <c r="F390" s="72">
        <v>0</v>
      </c>
      <c r="G390" s="3"/>
    </row>
    <row r="391" spans="1:7" ht="12.75">
      <c r="A391" s="72" t="s">
        <v>348</v>
      </c>
      <c r="B391" s="55">
        <f>E391+F391</f>
        <v>340</v>
      </c>
      <c r="C391" s="115">
        <v>187</v>
      </c>
      <c r="D391" s="111">
        <f>C381+H381</f>
        <v>153</v>
      </c>
      <c r="E391" s="71">
        <f>SUM(C391:D391)</f>
        <v>340</v>
      </c>
      <c r="F391" s="72">
        <v>0</v>
      </c>
      <c r="G391" s="14"/>
    </row>
    <row r="392" spans="1:7" ht="12.75">
      <c r="A392" s="72" t="s">
        <v>17</v>
      </c>
      <c r="B392" s="55">
        <f>E392+F392</f>
        <v>1933</v>
      </c>
      <c r="C392" s="115">
        <v>1295</v>
      </c>
      <c r="D392" s="111">
        <f>C382+H382</f>
        <v>432</v>
      </c>
      <c r="E392" s="71">
        <f>SUM(C392:D392)</f>
        <v>1727</v>
      </c>
      <c r="F392" s="72">
        <v>206</v>
      </c>
      <c r="G392" s="14"/>
    </row>
    <row r="393" spans="1:7" ht="12.75">
      <c r="A393" s="72" t="s">
        <v>349</v>
      </c>
      <c r="B393" s="55">
        <f>E393+F393</f>
        <v>489</v>
      </c>
      <c r="C393" s="116">
        <v>291</v>
      </c>
      <c r="D393" s="112">
        <f>C383+H383</f>
        <v>198</v>
      </c>
      <c r="E393" s="71">
        <f>SUM(C393:D393)</f>
        <v>489</v>
      </c>
      <c r="F393" s="72">
        <v>0</v>
      </c>
      <c r="G393" s="14"/>
    </row>
    <row r="394" spans="1:7" ht="12.75">
      <c r="A394" s="134" t="s">
        <v>355</v>
      </c>
      <c r="B394" s="84">
        <f>SUM(B390:B393)</f>
        <v>3239</v>
      </c>
      <c r="C394" s="118">
        <f>SUM(C390:C393)</f>
        <v>1773</v>
      </c>
      <c r="D394" s="111">
        <f>SUM(D390:D393)</f>
        <v>1260</v>
      </c>
      <c r="E394" s="71">
        <f>SUM(E390:E393)</f>
        <v>3033</v>
      </c>
      <c r="F394" s="70">
        <f>SUM(F390:F393)</f>
        <v>206</v>
      </c>
      <c r="G394" s="14"/>
    </row>
    <row r="395" spans="1:8" ht="13.5" thickBot="1">
      <c r="A395" s="65"/>
      <c r="B395" s="79"/>
      <c r="C395" s="117"/>
      <c r="D395" s="88"/>
      <c r="E395" s="80"/>
      <c r="F395" s="65"/>
      <c r="G395" s="14"/>
      <c r="H395" s="14"/>
    </row>
    <row r="396" spans="1:8" ht="12.75">
      <c r="A396" s="7"/>
      <c r="B396" s="7"/>
      <c r="C396" s="7"/>
      <c r="D396" s="7"/>
      <c r="G396" s="14"/>
      <c r="H396" s="14"/>
    </row>
    <row r="397" spans="1:8" ht="12.75">
      <c r="A397" s="7"/>
      <c r="B397" s="7"/>
      <c r="C397" s="7"/>
      <c r="D397" s="7"/>
      <c r="G397" s="14"/>
      <c r="H397" s="14"/>
    </row>
    <row r="398" spans="1:8" ht="12.75">
      <c r="A398" t="s">
        <v>297</v>
      </c>
      <c r="B398" s="7"/>
      <c r="C398" s="7"/>
      <c r="D398" s="7"/>
      <c r="G398" s="14"/>
      <c r="H398" s="14"/>
    </row>
    <row r="399" spans="1:8" ht="12.75">
      <c r="A399" s="7"/>
      <c r="B399" s="7"/>
      <c r="C399" s="7"/>
      <c r="D399" s="7"/>
      <c r="G399" s="14"/>
      <c r="H399" s="14"/>
    </row>
    <row r="400" spans="2:8" ht="12.75">
      <c r="B400" s="101" t="s">
        <v>292</v>
      </c>
      <c r="C400" s="99" t="s">
        <v>293</v>
      </c>
      <c r="D400" s="99" t="s">
        <v>294</v>
      </c>
      <c r="G400" s="14"/>
      <c r="H400" s="14"/>
    </row>
    <row r="401" spans="1:8" ht="12.75">
      <c r="A401" s="67" t="s">
        <v>347</v>
      </c>
      <c r="B401" s="92">
        <v>620</v>
      </c>
      <c r="C401" s="100">
        <v>477</v>
      </c>
      <c r="D401" s="94">
        <f>(C401/B401)</f>
        <v>0.7693548387096775</v>
      </c>
      <c r="G401" s="14"/>
      <c r="H401" s="14"/>
    </row>
    <row r="402" spans="1:8" ht="12.75">
      <c r="A402" s="72" t="s">
        <v>348</v>
      </c>
      <c r="B402" s="70">
        <v>500</v>
      </c>
      <c r="C402" s="55">
        <v>341</v>
      </c>
      <c r="D402" s="95">
        <f>(C402/B402)</f>
        <v>0.682</v>
      </c>
      <c r="G402" s="14"/>
      <c r="H402" s="14"/>
    </row>
    <row r="403" spans="1:8" ht="12.75">
      <c r="A403" s="72" t="s">
        <v>17</v>
      </c>
      <c r="B403" s="70">
        <v>1900</v>
      </c>
      <c r="C403" s="55">
        <v>1932</v>
      </c>
      <c r="D403" s="95">
        <f>(C403/B403)</f>
        <v>1.016842105263158</v>
      </c>
      <c r="G403" s="14"/>
      <c r="H403" s="14"/>
    </row>
    <row r="404" spans="1:8" ht="12.75">
      <c r="A404" s="72" t="s">
        <v>349</v>
      </c>
      <c r="B404" s="75">
        <v>350</v>
      </c>
      <c r="C404" s="54">
        <v>489</v>
      </c>
      <c r="D404" s="95">
        <f>(C404/B404)</f>
        <v>1.3971428571428572</v>
      </c>
      <c r="G404" s="14"/>
      <c r="H404" s="14"/>
    </row>
    <row r="405" spans="1:8" ht="12.75">
      <c r="A405" s="102" t="s">
        <v>283</v>
      </c>
      <c r="B405" s="103">
        <f>SUM(B401:B404)</f>
        <v>3370</v>
      </c>
      <c r="C405" s="104">
        <f>SUM(C401:C404)</f>
        <v>3239</v>
      </c>
      <c r="D405" s="105">
        <f>(C405/B405)</f>
        <v>0.9611275964391691</v>
      </c>
      <c r="G405" s="14"/>
      <c r="H405" s="14"/>
    </row>
    <row r="406" spans="1:8" ht="12.75">
      <c r="A406" s="7"/>
      <c r="B406" s="7"/>
      <c r="C406" s="7"/>
      <c r="D406" s="7"/>
      <c r="G406" s="14"/>
      <c r="H406" s="14"/>
    </row>
    <row r="407" spans="1:8" ht="12.75">
      <c r="A407" s="7"/>
      <c r="B407" s="7"/>
      <c r="C407" s="7"/>
      <c r="D407" s="7"/>
      <c r="G407" s="14"/>
      <c r="H407" s="14"/>
    </row>
    <row r="408" spans="1:7" s="46" customFormat="1" ht="12.75">
      <c r="A408" t="s">
        <v>579</v>
      </c>
      <c r="G408" s="47"/>
    </row>
    <row r="409" spans="1:7" s="46" customFormat="1" ht="12.75">
      <c r="A409" t="s">
        <v>569</v>
      </c>
      <c r="G409" s="47"/>
    </row>
    <row r="410" spans="1:9" s="9" customFormat="1" ht="12.75">
      <c r="A410" s="30"/>
      <c r="B410"/>
      <c r="C410"/>
      <c r="D410"/>
      <c r="E410"/>
      <c r="F410"/>
      <c r="G410" s="3"/>
      <c r="H410" s="14"/>
      <c r="I410"/>
    </row>
    <row r="411" spans="1:9" s="9" customFormat="1" ht="12.75">
      <c r="A411" s="30"/>
      <c r="B411"/>
      <c r="C411"/>
      <c r="D411"/>
      <c r="E411"/>
      <c r="F411"/>
      <c r="G411" s="3"/>
      <c r="H411"/>
      <c r="I411"/>
    </row>
    <row r="412" spans="1:9" ht="15.75">
      <c r="A412" s="17" t="s">
        <v>21</v>
      </c>
      <c r="H412" s="18"/>
      <c r="I412" s="18">
        <f>H413+H436</f>
        <v>111871</v>
      </c>
    </row>
    <row r="413" spans="1:9" s="46" customFormat="1" ht="12.75">
      <c r="A413" s="30"/>
      <c r="B413" s="5" t="s">
        <v>108</v>
      </c>
      <c r="H413" s="49">
        <f>SUM(H414:H434)</f>
        <v>106807</v>
      </c>
      <c r="I413" s="31"/>
    </row>
    <row r="414" spans="1:9" s="9" customFormat="1" ht="12.75">
      <c r="A414" s="30"/>
      <c r="B414" s="15" t="s">
        <v>142</v>
      </c>
      <c r="C414"/>
      <c r="D414"/>
      <c r="E414"/>
      <c r="F414" s="3"/>
      <c r="G414"/>
      <c r="H414" s="37">
        <v>77934</v>
      </c>
      <c r="I414" s="119"/>
    </row>
    <row r="415" spans="1:9" s="9" customFormat="1" ht="12.75">
      <c r="A415" s="30"/>
      <c r="B415" t="s">
        <v>141</v>
      </c>
      <c r="C415"/>
      <c r="D415"/>
      <c r="E415"/>
      <c r="F415" s="3"/>
      <c r="G415"/>
      <c r="H415" s="37">
        <v>2450</v>
      </c>
      <c r="I415" s="119"/>
    </row>
    <row r="416" spans="1:9" s="9" customFormat="1" ht="12.75">
      <c r="A416" s="30"/>
      <c r="B416" s="15" t="s">
        <v>166</v>
      </c>
      <c r="C416"/>
      <c r="D416"/>
      <c r="E416"/>
      <c r="F416"/>
      <c r="G416"/>
      <c r="H416" s="37">
        <v>6020</v>
      </c>
      <c r="I416" s="119"/>
    </row>
    <row r="417" spans="1:9" s="9" customFormat="1" ht="12.75">
      <c r="A417" s="30"/>
      <c r="B417" s="15" t="s">
        <v>359</v>
      </c>
      <c r="C417"/>
      <c r="D417"/>
      <c r="E417"/>
      <c r="F417"/>
      <c r="G417"/>
      <c r="H417" s="37"/>
      <c r="I417" s="119"/>
    </row>
    <row r="418" spans="1:9" s="9" customFormat="1" ht="12.75">
      <c r="A418" s="30"/>
      <c r="B418" s="15"/>
      <c r="C418" t="s">
        <v>358</v>
      </c>
      <c r="D418"/>
      <c r="E418"/>
      <c r="F418"/>
      <c r="G418"/>
      <c r="H418" s="37">
        <v>2075</v>
      </c>
      <c r="I418" s="119"/>
    </row>
    <row r="419" spans="1:9" s="9" customFormat="1" ht="12.75">
      <c r="A419" s="30"/>
      <c r="B419" s="15" t="s">
        <v>362</v>
      </c>
      <c r="C419"/>
      <c r="D419"/>
      <c r="E419"/>
      <c r="F419" s="3"/>
      <c r="G419"/>
      <c r="H419" s="37">
        <v>336</v>
      </c>
      <c r="I419" s="119"/>
    </row>
    <row r="420" spans="1:9" s="9" customFormat="1" ht="12.75">
      <c r="A420" s="30"/>
      <c r="B420" t="s">
        <v>113</v>
      </c>
      <c r="C420"/>
      <c r="D420"/>
      <c r="E420"/>
      <c r="F420" s="3"/>
      <c r="G420"/>
      <c r="H420" s="37">
        <v>231</v>
      </c>
      <c r="I420" s="119"/>
    </row>
    <row r="421" spans="1:9" s="9" customFormat="1" ht="12.75">
      <c r="A421" s="30"/>
      <c r="B421" s="15" t="s">
        <v>114</v>
      </c>
      <c r="C421" s="15"/>
      <c r="D421" s="15"/>
      <c r="E421" s="15"/>
      <c r="F421" s="16"/>
      <c r="G421"/>
      <c r="H421" s="37">
        <v>288</v>
      </c>
      <c r="I421" s="119"/>
    </row>
    <row r="422" spans="1:9" s="9" customFormat="1" ht="12.75">
      <c r="A422" s="30"/>
      <c r="B422" s="15" t="s">
        <v>115</v>
      </c>
      <c r="C422" s="15"/>
      <c r="D422" s="15"/>
      <c r="E422" s="15"/>
      <c r="F422" s="16"/>
      <c r="G422"/>
      <c r="H422" s="37">
        <v>760</v>
      </c>
      <c r="I422" s="119"/>
    </row>
    <row r="423" spans="1:9" s="9" customFormat="1" ht="12.75">
      <c r="A423" s="30"/>
      <c r="B423" s="15" t="s">
        <v>116</v>
      </c>
      <c r="C423" s="15"/>
      <c r="D423" s="15"/>
      <c r="E423" s="15"/>
      <c r="F423" s="16"/>
      <c r="G423"/>
      <c r="H423" s="37">
        <v>651</v>
      </c>
      <c r="I423" s="119"/>
    </row>
    <row r="424" spans="1:9" s="9" customFormat="1" ht="12.75">
      <c r="A424" s="30"/>
      <c r="B424" s="15" t="s">
        <v>117</v>
      </c>
      <c r="C424"/>
      <c r="D424"/>
      <c r="E424"/>
      <c r="F424"/>
      <c r="G424"/>
      <c r="H424" s="37">
        <v>633</v>
      </c>
      <c r="I424" s="119"/>
    </row>
    <row r="425" spans="1:9" s="9" customFormat="1" ht="12.75">
      <c r="A425" s="30"/>
      <c r="B425" s="15" t="s">
        <v>118</v>
      </c>
      <c r="C425"/>
      <c r="D425"/>
      <c r="E425"/>
      <c r="F425"/>
      <c r="G425"/>
      <c r="H425" s="37">
        <v>58</v>
      </c>
      <c r="I425" s="119"/>
    </row>
    <row r="426" spans="1:9" s="9" customFormat="1" ht="12.75">
      <c r="A426" s="30"/>
      <c r="B426" s="15" t="s">
        <v>119</v>
      </c>
      <c r="C426"/>
      <c r="D426"/>
      <c r="E426"/>
      <c r="F426"/>
      <c r="G426"/>
      <c r="H426" s="37">
        <v>25</v>
      </c>
      <c r="I426" s="119"/>
    </row>
    <row r="427" spans="1:9" s="9" customFormat="1" ht="12.75">
      <c r="A427" s="30"/>
      <c r="B427" s="15" t="s">
        <v>356</v>
      </c>
      <c r="C427"/>
      <c r="D427"/>
      <c r="E427"/>
      <c r="F427"/>
      <c r="G427"/>
      <c r="H427" s="37">
        <v>1085</v>
      </c>
      <c r="I427" s="119"/>
    </row>
    <row r="428" spans="1:9" s="9" customFormat="1" ht="12.75">
      <c r="A428" s="30"/>
      <c r="B428" s="15" t="s">
        <v>357</v>
      </c>
      <c r="C428"/>
      <c r="D428"/>
      <c r="E428"/>
      <c r="F428"/>
      <c r="G428"/>
      <c r="H428" s="37">
        <v>770</v>
      </c>
      <c r="I428" s="119"/>
    </row>
    <row r="429" spans="1:9" s="9" customFormat="1" ht="12.75">
      <c r="A429" s="30"/>
      <c r="B429" s="15" t="s">
        <v>360</v>
      </c>
      <c r="G429"/>
      <c r="H429" s="37"/>
      <c r="I429" s="119"/>
    </row>
    <row r="430" spans="1:9" s="9" customFormat="1" ht="12.75">
      <c r="A430" s="30"/>
      <c r="B430" s="15"/>
      <c r="C430" s="46" t="s">
        <v>361</v>
      </c>
      <c r="G430"/>
      <c r="H430" s="37">
        <v>1893</v>
      </c>
      <c r="I430" s="119"/>
    </row>
    <row r="431" spans="1:9" s="9" customFormat="1" ht="12.75">
      <c r="A431" s="30"/>
      <c r="B431" t="s">
        <v>120</v>
      </c>
      <c r="C431"/>
      <c r="D431"/>
      <c r="E431"/>
      <c r="F431" s="3"/>
      <c r="G431"/>
      <c r="H431" s="37">
        <v>803</v>
      </c>
      <c r="I431" s="31"/>
    </row>
    <row r="432" spans="1:9" s="9" customFormat="1" ht="12.75">
      <c r="A432" s="30"/>
      <c r="B432" t="s">
        <v>143</v>
      </c>
      <c r="C432"/>
      <c r="D432"/>
      <c r="E432"/>
      <c r="F432" s="3"/>
      <c r="G432"/>
      <c r="H432" s="37">
        <v>798</v>
      </c>
      <c r="I432" s="31"/>
    </row>
    <row r="433" spans="1:9" s="9" customFormat="1" ht="12.75">
      <c r="A433" s="30"/>
      <c r="B433" t="s">
        <v>363</v>
      </c>
      <c r="C433"/>
      <c r="D433"/>
      <c r="E433"/>
      <c r="F433" s="3"/>
      <c r="G433"/>
      <c r="H433" s="37">
        <v>6819</v>
      </c>
      <c r="I433" s="31"/>
    </row>
    <row r="434" spans="1:9" s="9" customFormat="1" ht="12.75">
      <c r="A434" s="30"/>
      <c r="B434" t="s">
        <v>364</v>
      </c>
      <c r="C434"/>
      <c r="D434"/>
      <c r="E434"/>
      <c r="F434" s="3"/>
      <c r="G434"/>
      <c r="H434" s="37">
        <v>3178</v>
      </c>
      <c r="I434" s="31"/>
    </row>
    <row r="435" spans="1:9" s="9" customFormat="1" ht="12.75">
      <c r="A435" s="30"/>
      <c r="B435"/>
      <c r="C435"/>
      <c r="D435"/>
      <c r="E435"/>
      <c r="F435" s="3"/>
      <c r="G435"/>
      <c r="H435" s="37"/>
      <c r="I435" s="31"/>
    </row>
    <row r="436" spans="1:9" s="9" customFormat="1" ht="12.75">
      <c r="A436" s="30"/>
      <c r="B436" s="19" t="s">
        <v>82</v>
      </c>
      <c r="C436"/>
      <c r="D436"/>
      <c r="E436" s="3"/>
      <c r="F436" s="3"/>
      <c r="G436"/>
      <c r="H436" s="45">
        <f>SUM(H437:H438)</f>
        <v>5064</v>
      </c>
      <c r="I436" s="31"/>
    </row>
    <row r="437" spans="1:9" s="9" customFormat="1" ht="12.75">
      <c r="A437" s="30"/>
      <c r="B437" s="15" t="s">
        <v>121</v>
      </c>
      <c r="C437"/>
      <c r="D437"/>
      <c r="E437" s="3"/>
      <c r="F437" s="3"/>
      <c r="G437"/>
      <c r="H437" s="37">
        <v>3676</v>
      </c>
      <c r="I437" s="31"/>
    </row>
    <row r="438" spans="1:9" s="9" customFormat="1" ht="12.75">
      <c r="A438" s="30"/>
      <c r="B438" s="15" t="s">
        <v>122</v>
      </c>
      <c r="C438"/>
      <c r="D438"/>
      <c r="E438" s="3"/>
      <c r="F438" s="3"/>
      <c r="G438"/>
      <c r="H438" s="37">
        <v>1388</v>
      </c>
      <c r="I438" s="31"/>
    </row>
    <row r="439" spans="2:9" s="9" customFormat="1" ht="12.75">
      <c r="B439" s="5"/>
      <c r="F439" s="37"/>
      <c r="G439" s="37"/>
      <c r="H439" s="22"/>
      <c r="I439" s="31"/>
    </row>
    <row r="440" spans="2:9" s="9" customFormat="1" ht="12.75">
      <c r="B440" s="5"/>
      <c r="F440" s="37"/>
      <c r="G440" s="37"/>
      <c r="H440" s="22"/>
      <c r="I440" s="31"/>
    </row>
    <row r="441" spans="1:9" s="9" customFormat="1" ht="15.75">
      <c r="A441" s="17" t="s">
        <v>103</v>
      </c>
      <c r="B441" s="5"/>
      <c r="F441" s="37"/>
      <c r="G441" s="37"/>
      <c r="H441" s="22"/>
      <c r="I441" s="18">
        <v>36558</v>
      </c>
    </row>
    <row r="442" spans="1:9" s="9" customFormat="1" ht="12.75">
      <c r="A442"/>
      <c r="H442" s="31"/>
      <c r="I442" s="31"/>
    </row>
    <row r="443" spans="1:9" s="9" customFormat="1" ht="12.75">
      <c r="A443" t="s">
        <v>104</v>
      </c>
      <c r="H443" s="31"/>
      <c r="I443" s="31"/>
    </row>
    <row r="444" spans="1:9" s="9" customFormat="1" ht="12.75">
      <c r="A444"/>
      <c r="H444" s="31"/>
      <c r="I444" s="31"/>
    </row>
    <row r="445" spans="1:9" s="9" customFormat="1" ht="12.75">
      <c r="A445"/>
      <c r="H445" s="31"/>
      <c r="I445" s="31"/>
    </row>
    <row r="446" spans="1:9" s="9" customFormat="1" ht="15.75">
      <c r="A446" s="17" t="s">
        <v>144</v>
      </c>
      <c r="H446" s="31"/>
      <c r="I446" s="18">
        <v>8812</v>
      </c>
    </row>
    <row r="447" spans="1:9" s="46" customFormat="1" ht="12.75">
      <c r="A447" s="30"/>
      <c r="H447" s="31"/>
      <c r="I447" s="31"/>
    </row>
    <row r="448" spans="1:9" s="9" customFormat="1" ht="12.75">
      <c r="A448" t="s">
        <v>260</v>
      </c>
      <c r="G448" s="37"/>
      <c r="H448" s="31"/>
      <c r="I448" s="31"/>
    </row>
    <row r="449" spans="1:7" ht="12.75">
      <c r="A449" t="s">
        <v>220</v>
      </c>
      <c r="G449" s="3"/>
    </row>
    <row r="450" spans="1:8" s="46" customFormat="1" ht="12.75">
      <c r="A450" s="46" t="s">
        <v>367</v>
      </c>
      <c r="H450" s="31"/>
    </row>
    <row r="451" spans="8:9" s="46" customFormat="1" ht="12.75">
      <c r="H451" s="31"/>
      <c r="I451" s="31"/>
    </row>
    <row r="452" spans="8:9" s="46" customFormat="1" ht="12.75">
      <c r="H452" s="31"/>
      <c r="I452" s="31"/>
    </row>
    <row r="453" spans="1:10" s="46" customFormat="1" ht="15.75">
      <c r="A453" s="17" t="s">
        <v>83</v>
      </c>
      <c r="B453" s="17"/>
      <c r="C453" s="17"/>
      <c r="D453" s="17"/>
      <c r="E453" s="17"/>
      <c r="F453" s="17"/>
      <c r="G453" s="17"/>
      <c r="H453" s="18"/>
      <c r="I453" s="18">
        <f>E455+E456</f>
        <v>1808</v>
      </c>
      <c r="J453" s="17"/>
    </row>
    <row r="454" spans="1:10" s="46" customFormat="1" ht="12.75">
      <c r="A454" s="30"/>
      <c r="B454" s="30"/>
      <c r="C454" s="30"/>
      <c r="D454" s="30"/>
      <c r="E454" s="30"/>
      <c r="F454" s="30"/>
      <c r="G454" s="30"/>
      <c r="H454" s="31"/>
      <c r="I454" s="31"/>
      <c r="J454" s="30"/>
    </row>
    <row r="455" spans="1:10" s="46" customFormat="1" ht="12.75">
      <c r="A455" s="30"/>
      <c r="B455" s="46" t="s">
        <v>365</v>
      </c>
      <c r="C455" s="30"/>
      <c r="D455" s="30"/>
      <c r="E455" s="48">
        <v>1064</v>
      </c>
      <c r="F455" s="30"/>
      <c r="G455" s="30"/>
      <c r="H455" s="31"/>
      <c r="I455" s="31"/>
      <c r="J455" s="30"/>
    </row>
    <row r="456" spans="1:10" s="46" customFormat="1" ht="12.75">
      <c r="A456" s="30"/>
      <c r="B456" s="46" t="s">
        <v>366</v>
      </c>
      <c r="C456" s="30"/>
      <c r="D456" s="30"/>
      <c r="E456" s="48">
        <v>744</v>
      </c>
      <c r="F456" s="30"/>
      <c r="G456" s="30"/>
      <c r="H456" s="31"/>
      <c r="I456" s="31"/>
      <c r="J456" s="30"/>
    </row>
    <row r="457" s="46" customFormat="1" ht="12.75">
      <c r="G457" s="47"/>
    </row>
    <row r="458" spans="1:7" ht="12.75">
      <c r="A458" t="s">
        <v>368</v>
      </c>
      <c r="G458" s="3"/>
    </row>
    <row r="459" spans="1:7" s="46" customFormat="1" ht="12.75">
      <c r="A459" s="46" t="s">
        <v>181</v>
      </c>
      <c r="G459" s="47"/>
    </row>
    <row r="460" spans="1:7" s="46" customFormat="1" ht="12.75">
      <c r="A460" s="46" t="s">
        <v>180</v>
      </c>
      <c r="G460" s="47"/>
    </row>
    <row r="461" ht="12.75">
      <c r="G461" s="3"/>
    </row>
    <row r="462" ht="12.75">
      <c r="G462" s="3"/>
    </row>
    <row r="463" spans="1:9" ht="15.75">
      <c r="A463" s="17" t="s">
        <v>84</v>
      </c>
      <c r="G463" s="3"/>
      <c r="I463" s="33">
        <f>SUM(F468:F470)</f>
        <v>1465</v>
      </c>
    </row>
    <row r="464" ht="12.75">
      <c r="G464" s="3"/>
    </row>
    <row r="465" spans="1:7" ht="12.75">
      <c r="A465" t="s">
        <v>369</v>
      </c>
      <c r="G465" s="3"/>
    </row>
    <row r="466" spans="1:7" ht="12.75">
      <c r="A466" t="s">
        <v>370</v>
      </c>
      <c r="G466" s="3"/>
    </row>
    <row r="467" ht="12.75">
      <c r="G467" s="3"/>
    </row>
    <row r="468" spans="2:7" ht="12.75">
      <c r="B468" s="9" t="s">
        <v>123</v>
      </c>
      <c r="C468" s="9"/>
      <c r="D468" s="9"/>
      <c r="E468" s="9"/>
      <c r="F468" s="37">
        <v>1161</v>
      </c>
      <c r="G468" s="3"/>
    </row>
    <row r="469" spans="2:7" ht="12.75">
      <c r="B469" s="9" t="s">
        <v>124</v>
      </c>
      <c r="C469" s="9"/>
      <c r="D469" s="9"/>
      <c r="E469" s="9"/>
      <c r="F469" s="37">
        <v>36</v>
      </c>
      <c r="G469" s="3"/>
    </row>
    <row r="470" spans="2:7" ht="12.75">
      <c r="B470" s="9" t="s">
        <v>125</v>
      </c>
      <c r="C470" s="9"/>
      <c r="D470" s="9"/>
      <c r="E470" s="9"/>
      <c r="F470" s="37">
        <v>268</v>
      </c>
      <c r="G470" s="3"/>
    </row>
    <row r="471" ht="12.75">
      <c r="G471" s="3"/>
    </row>
    <row r="472" spans="1:7" s="9" customFormat="1" ht="12.75">
      <c r="A472"/>
      <c r="G472" s="11"/>
    </row>
    <row r="473" spans="1:9" ht="15.75">
      <c r="A473" s="17" t="s">
        <v>23</v>
      </c>
      <c r="G473" s="3"/>
      <c r="I473" s="33">
        <f>SUM(H476:H497)</f>
        <v>9050</v>
      </c>
    </row>
    <row r="474" ht="12.75">
      <c r="G474" s="3"/>
    </row>
    <row r="475" spans="1:7" ht="12.75">
      <c r="A475" t="s">
        <v>22</v>
      </c>
      <c r="G475" s="3"/>
    </row>
    <row r="476" spans="1:8" ht="12.75">
      <c r="A476" s="5" t="s">
        <v>34</v>
      </c>
      <c r="H476">
        <v>591</v>
      </c>
    </row>
    <row r="477" spans="1:9" ht="15.75">
      <c r="A477" s="5" t="s">
        <v>126</v>
      </c>
      <c r="H477" s="14">
        <f>SUM(G478:G494)</f>
        <v>1431</v>
      </c>
      <c r="I477" s="18"/>
    </row>
    <row r="478" spans="2:7" s="46" customFormat="1" ht="12.75">
      <c r="B478" s="46" t="s">
        <v>24</v>
      </c>
      <c r="G478" s="46">
        <v>459</v>
      </c>
    </row>
    <row r="479" spans="2:7" s="46" customFormat="1" ht="12.75">
      <c r="B479" s="46" t="s">
        <v>102</v>
      </c>
      <c r="G479" s="46">
        <v>124</v>
      </c>
    </row>
    <row r="480" spans="2:7" s="46" customFormat="1" ht="12.75">
      <c r="B480" s="46" t="s">
        <v>374</v>
      </c>
      <c r="G480" s="46">
        <v>42</v>
      </c>
    </row>
    <row r="481" spans="2:7" s="46" customFormat="1" ht="12.75">
      <c r="B481" s="46" t="s">
        <v>171</v>
      </c>
      <c r="G481" s="46">
        <v>75</v>
      </c>
    </row>
    <row r="482" spans="2:7" s="46" customFormat="1" ht="12.75">
      <c r="B482" s="46" t="s">
        <v>378</v>
      </c>
      <c r="G482" s="46">
        <v>33</v>
      </c>
    </row>
    <row r="483" spans="2:7" s="46" customFormat="1" ht="12.75">
      <c r="B483" s="46" t="s">
        <v>570</v>
      </c>
      <c r="G483" s="46">
        <v>6</v>
      </c>
    </row>
    <row r="484" spans="2:7" s="46" customFormat="1" ht="12.75">
      <c r="B484" s="46" t="s">
        <v>25</v>
      </c>
      <c r="G484" s="46">
        <v>186</v>
      </c>
    </row>
    <row r="485" spans="2:7" ht="12.75">
      <c r="B485" t="s">
        <v>65</v>
      </c>
      <c r="G485">
        <v>60</v>
      </c>
    </row>
    <row r="486" spans="2:7" s="46" customFormat="1" ht="12.75">
      <c r="B486" s="46" t="s">
        <v>127</v>
      </c>
      <c r="G486" s="46">
        <v>16</v>
      </c>
    </row>
    <row r="487" spans="2:7" s="46" customFormat="1" ht="12.75">
      <c r="B487" s="46" t="s">
        <v>371</v>
      </c>
      <c r="G487" s="46">
        <v>8</v>
      </c>
    </row>
    <row r="488" spans="2:7" ht="12.75">
      <c r="B488" t="s">
        <v>225</v>
      </c>
      <c r="G488">
        <v>20</v>
      </c>
    </row>
    <row r="489" spans="2:7" ht="12.75">
      <c r="B489" t="s">
        <v>226</v>
      </c>
      <c r="G489">
        <v>29</v>
      </c>
    </row>
    <row r="490" spans="2:7" ht="12.75">
      <c r="B490" t="s">
        <v>228</v>
      </c>
      <c r="G490">
        <v>5</v>
      </c>
    </row>
    <row r="491" spans="2:7" ht="12.75">
      <c r="B491" t="s">
        <v>379</v>
      </c>
      <c r="G491">
        <v>34</v>
      </c>
    </row>
    <row r="492" spans="2:7" ht="12.75">
      <c r="B492" t="s">
        <v>154</v>
      </c>
      <c r="G492">
        <v>289</v>
      </c>
    </row>
    <row r="493" spans="2:7" ht="12.75">
      <c r="B493" t="s">
        <v>170</v>
      </c>
      <c r="G493">
        <v>45</v>
      </c>
    </row>
    <row r="495" spans="1:8" ht="12.75">
      <c r="A495" s="5" t="s">
        <v>261</v>
      </c>
      <c r="H495">
        <v>914</v>
      </c>
    </row>
    <row r="497" spans="1:8" ht="12.75">
      <c r="A497" s="5" t="s">
        <v>167</v>
      </c>
      <c r="H497" s="14">
        <f>SUM(G498:G501)</f>
        <v>6114</v>
      </c>
    </row>
    <row r="498" spans="1:7" s="46" customFormat="1" ht="12.75">
      <c r="A498" s="5"/>
      <c r="B498" s="46" t="s">
        <v>168</v>
      </c>
      <c r="G498" s="48">
        <v>4735</v>
      </c>
    </row>
    <row r="499" spans="1:7" s="46" customFormat="1" ht="12.75">
      <c r="A499" s="5"/>
      <c r="B499" s="46" t="s">
        <v>372</v>
      </c>
      <c r="G499" s="48"/>
    </row>
    <row r="500" spans="1:7" s="46" customFormat="1" ht="12.75">
      <c r="A500" s="5"/>
      <c r="C500" s="46" t="s">
        <v>373</v>
      </c>
      <c r="G500" s="48">
        <v>1082</v>
      </c>
    </row>
    <row r="501" spans="1:7" ht="12.75">
      <c r="A501" s="5"/>
      <c r="B501" t="s">
        <v>169</v>
      </c>
      <c r="G501" s="14">
        <v>297</v>
      </c>
    </row>
    <row r="503" ht="12.75">
      <c r="A503" t="s">
        <v>571</v>
      </c>
    </row>
    <row r="506" spans="1:9" ht="15.75">
      <c r="A506" s="17" t="s">
        <v>35</v>
      </c>
      <c r="I506" s="23">
        <f>SUM(H508:H509)</f>
        <v>13661</v>
      </c>
    </row>
    <row r="507" spans="1:9" s="46" customFormat="1" ht="12.75">
      <c r="A507" s="30"/>
      <c r="I507" s="38"/>
    </row>
    <row r="508" spans="1:9" s="46" customFormat="1" ht="12.75">
      <c r="A508" s="30"/>
      <c r="B508" s="46" t="s">
        <v>128</v>
      </c>
      <c r="H508" s="51">
        <v>6702</v>
      </c>
      <c r="I508" s="38"/>
    </row>
    <row r="509" spans="2:8" ht="12.75">
      <c r="B509" t="s">
        <v>129</v>
      </c>
      <c r="H509" s="13">
        <v>6959</v>
      </c>
    </row>
    <row r="510" s="46" customFormat="1" ht="12.75">
      <c r="H510" s="51"/>
    </row>
    <row r="511" spans="1:8" ht="12.75">
      <c r="A511" t="s">
        <v>134</v>
      </c>
      <c r="H511" s="13"/>
    </row>
    <row r="512" ht="12.75">
      <c r="H512" s="13"/>
    </row>
    <row r="513" ht="12.75">
      <c r="H513" s="13"/>
    </row>
    <row r="514" spans="1:9" s="46" customFormat="1" ht="15.75">
      <c r="A514" s="17" t="s">
        <v>262</v>
      </c>
      <c r="G514" s="47"/>
      <c r="H514" s="51"/>
      <c r="I514" s="23">
        <f>SUM(H516:H518)</f>
        <v>1481</v>
      </c>
    </row>
    <row r="516" spans="1:8" ht="12.75">
      <c r="A516" s="5" t="s">
        <v>54</v>
      </c>
      <c r="H516" s="3">
        <v>0</v>
      </c>
    </row>
    <row r="517" spans="1:8" ht="12.75">
      <c r="A517" s="5"/>
      <c r="H517" s="3"/>
    </row>
    <row r="518" spans="1:8" ht="12.75">
      <c r="A518" s="5" t="s">
        <v>36</v>
      </c>
      <c r="G518" s="3"/>
      <c r="H518" s="14">
        <f>SUM(G523:G551)</f>
        <v>1481</v>
      </c>
    </row>
    <row r="519" spans="1:7" ht="12.75">
      <c r="A519" t="s">
        <v>264</v>
      </c>
      <c r="G519" s="3"/>
    </row>
    <row r="520" spans="1:7" ht="12.75">
      <c r="A520" t="s">
        <v>38</v>
      </c>
      <c r="G520" s="3"/>
    </row>
    <row r="521" s="46" customFormat="1" ht="12.75">
      <c r="G521" s="47"/>
    </row>
    <row r="522" spans="2:5" ht="12.75">
      <c r="B522" s="19" t="s">
        <v>51</v>
      </c>
      <c r="E522" s="3"/>
    </row>
    <row r="523" spans="2:7" ht="12.75">
      <c r="B523" s="19"/>
      <c r="C523" t="s">
        <v>221</v>
      </c>
      <c r="E523" s="3"/>
      <c r="G523">
        <v>33</v>
      </c>
    </row>
    <row r="524" spans="2:7" s="46" customFormat="1" ht="12.75">
      <c r="B524" s="5"/>
      <c r="C524" s="46" t="s">
        <v>222</v>
      </c>
      <c r="E524" s="47"/>
      <c r="G524" s="46">
        <v>7</v>
      </c>
    </row>
    <row r="525" spans="2:7" s="46" customFormat="1" ht="12.75">
      <c r="B525" s="5"/>
      <c r="C525" s="46" t="s">
        <v>380</v>
      </c>
      <c r="E525" s="47"/>
      <c r="G525" s="46">
        <v>31</v>
      </c>
    </row>
    <row r="526" spans="2:7" s="46" customFormat="1" ht="12.75">
      <c r="B526" s="5"/>
      <c r="C526" s="46" t="s">
        <v>381</v>
      </c>
      <c r="E526" s="47"/>
      <c r="G526" s="46">
        <v>6</v>
      </c>
    </row>
    <row r="527" spans="2:5" s="46" customFormat="1" ht="12.75">
      <c r="B527" s="5"/>
      <c r="E527" s="47"/>
    </row>
    <row r="528" spans="2:5" ht="12.75">
      <c r="B528" s="19" t="s">
        <v>48</v>
      </c>
      <c r="E528" s="3"/>
    </row>
    <row r="529" spans="3:7" ht="12.75">
      <c r="C529" t="s">
        <v>382</v>
      </c>
      <c r="E529" s="3"/>
      <c r="G529">
        <v>283</v>
      </c>
    </row>
    <row r="530" spans="3:7" ht="12.75">
      <c r="C530" t="s">
        <v>383</v>
      </c>
      <c r="E530" s="3"/>
      <c r="G530">
        <v>17</v>
      </c>
    </row>
    <row r="531" spans="3:5" ht="12.75">
      <c r="C531" t="s">
        <v>384</v>
      </c>
      <c r="E531" s="3"/>
    </row>
    <row r="532" spans="4:7" ht="12.75">
      <c r="D532" t="s">
        <v>385</v>
      </c>
      <c r="E532" s="3"/>
      <c r="G532">
        <v>85</v>
      </c>
    </row>
    <row r="533" spans="3:7" ht="12.75">
      <c r="C533" t="s">
        <v>386</v>
      </c>
      <c r="E533" s="3"/>
      <c r="G533">
        <v>72</v>
      </c>
    </row>
    <row r="534" spans="3:7" ht="12.75">
      <c r="C534" t="s">
        <v>387</v>
      </c>
      <c r="E534" s="3"/>
      <c r="G534">
        <v>18</v>
      </c>
    </row>
    <row r="535" spans="3:7" ht="12.75">
      <c r="C535" t="s">
        <v>388</v>
      </c>
      <c r="E535" s="3"/>
      <c r="G535">
        <v>9</v>
      </c>
    </row>
    <row r="536" ht="12.75">
      <c r="E536" s="3"/>
    </row>
    <row r="537" spans="2:5" ht="12.75">
      <c r="B537" s="5" t="s">
        <v>223</v>
      </c>
      <c r="E537" s="3"/>
    </row>
    <row r="538" spans="3:7" ht="12.75">
      <c r="C538" t="s">
        <v>224</v>
      </c>
      <c r="E538" s="3"/>
      <c r="G538">
        <v>7</v>
      </c>
    </row>
    <row r="539" ht="12.75">
      <c r="E539" s="3"/>
    </row>
    <row r="540" spans="2:7" ht="12.75">
      <c r="B540" s="5" t="s">
        <v>389</v>
      </c>
      <c r="E540" s="3"/>
      <c r="G540">
        <v>90</v>
      </c>
    </row>
    <row r="541" spans="3:5" ht="12.75">
      <c r="C541" t="s">
        <v>390</v>
      </c>
      <c r="E541" s="3"/>
    </row>
    <row r="542" ht="12.75">
      <c r="E542" s="3"/>
    </row>
    <row r="543" spans="2:7" ht="12.75">
      <c r="B543" s="5" t="s">
        <v>391</v>
      </c>
      <c r="E543" s="3"/>
      <c r="G543">
        <v>647</v>
      </c>
    </row>
    <row r="544" spans="3:5" ht="12.75">
      <c r="C544" t="s">
        <v>392</v>
      </c>
      <c r="E544" s="3"/>
    </row>
    <row r="545" ht="12.75">
      <c r="E545" s="3"/>
    </row>
    <row r="546" spans="2:8" ht="12.75">
      <c r="B546" s="5" t="s">
        <v>393</v>
      </c>
      <c r="E546" s="3"/>
      <c r="G546">
        <v>70</v>
      </c>
      <c r="H546" s="52"/>
    </row>
    <row r="547" spans="2:8" ht="12.75">
      <c r="B547" s="46"/>
      <c r="C547" t="s">
        <v>394</v>
      </c>
      <c r="E547" s="3"/>
      <c r="H547" s="52"/>
    </row>
    <row r="548" spans="2:8" ht="12.75">
      <c r="B548" s="46"/>
      <c r="E548" s="3"/>
      <c r="H548" s="52"/>
    </row>
    <row r="549" spans="2:8" ht="12.75">
      <c r="B549" s="5" t="s">
        <v>395</v>
      </c>
      <c r="E549" s="3"/>
      <c r="G549">
        <v>106</v>
      </c>
      <c r="H549" s="52"/>
    </row>
    <row r="550" spans="2:8" ht="12.75">
      <c r="B550" s="46"/>
      <c r="C550" t="s">
        <v>396</v>
      </c>
      <c r="E550" s="3"/>
      <c r="H550" s="52"/>
    </row>
    <row r="551" spans="3:5" ht="12.75">
      <c r="C551" t="s">
        <v>397</v>
      </c>
      <c r="E551" s="3"/>
    </row>
    <row r="552" ht="12.75">
      <c r="E552" s="3"/>
    </row>
    <row r="553" spans="1:5" ht="12.75">
      <c r="A553" t="s">
        <v>109</v>
      </c>
      <c r="E553" s="3"/>
    </row>
    <row r="554" ht="12.75">
      <c r="E554" s="3"/>
    </row>
    <row r="555" ht="12.75">
      <c r="E555" s="3"/>
    </row>
    <row r="556" spans="1:9" ht="15.75">
      <c r="A556" s="17" t="s">
        <v>26</v>
      </c>
      <c r="E556" s="3"/>
      <c r="I556" s="17">
        <v>0</v>
      </c>
    </row>
    <row r="557" spans="1:9" ht="12.75">
      <c r="A557" s="9"/>
      <c r="E557" s="3"/>
      <c r="I557" s="9"/>
    </row>
    <row r="558" spans="1:5" ht="12.75">
      <c r="A558" t="s">
        <v>400</v>
      </c>
      <c r="E558" s="3"/>
    </row>
    <row r="559" spans="1:6" ht="12.75">
      <c r="A559" t="s">
        <v>398</v>
      </c>
      <c r="E559" s="3"/>
      <c r="F559" s="14"/>
    </row>
    <row r="560" spans="1:6" ht="12.75">
      <c r="A560" t="s">
        <v>399</v>
      </c>
      <c r="E560" s="3"/>
      <c r="F560" s="14"/>
    </row>
    <row r="561" spans="1:6" ht="12.75">
      <c r="A561" t="s">
        <v>580</v>
      </c>
      <c r="E561" s="3"/>
      <c r="F561" s="14"/>
    </row>
    <row r="562" spans="5:6" ht="12.75">
      <c r="E562" s="3"/>
      <c r="F562" s="14"/>
    </row>
    <row r="563" ht="12.75">
      <c r="E563" s="3"/>
    </row>
    <row r="564" spans="1:9" s="9" customFormat="1" ht="15.75">
      <c r="A564" s="21" t="s">
        <v>43</v>
      </c>
      <c r="E564" s="11"/>
      <c r="H564" s="30"/>
      <c r="I564" s="23">
        <f>SUM(G567:G587)</f>
        <v>1854</v>
      </c>
    </row>
    <row r="565" spans="1:9" ht="12.75">
      <c r="A565" s="27"/>
      <c r="I565" s="34"/>
    </row>
    <row r="566" spans="1:9" ht="12.75">
      <c r="A566" s="16" t="s">
        <v>97</v>
      </c>
      <c r="I566" s="34"/>
    </row>
    <row r="567" spans="1:9" ht="12.75">
      <c r="A567" s="27"/>
      <c r="B567" s="15" t="s">
        <v>107</v>
      </c>
      <c r="C567" s="15"/>
      <c r="D567" s="15"/>
      <c r="G567" s="15">
        <v>463</v>
      </c>
      <c r="I567" s="34"/>
    </row>
    <row r="568" spans="1:9" ht="12.75">
      <c r="A568" s="27"/>
      <c r="B568" s="15" t="s">
        <v>172</v>
      </c>
      <c r="C568" s="15"/>
      <c r="D568" s="15"/>
      <c r="G568" s="15"/>
      <c r="I568" s="34"/>
    </row>
    <row r="569" spans="1:9" ht="12.75">
      <c r="A569" s="27"/>
      <c r="B569" s="15" t="s">
        <v>173</v>
      </c>
      <c r="C569" s="15"/>
      <c r="D569" s="15"/>
      <c r="G569" s="15">
        <v>95</v>
      </c>
      <c r="I569" s="34"/>
    </row>
    <row r="570" spans="1:9" ht="12.75">
      <c r="A570" s="27"/>
      <c r="B570" s="15" t="s">
        <v>233</v>
      </c>
      <c r="C570" s="15"/>
      <c r="D570" s="15"/>
      <c r="G570" s="15">
        <v>197</v>
      </c>
      <c r="I570" s="34"/>
    </row>
    <row r="571" spans="1:9" ht="12.75">
      <c r="A571" s="27"/>
      <c r="B571" s="15" t="s">
        <v>90</v>
      </c>
      <c r="C571" s="15"/>
      <c r="D571" s="15"/>
      <c r="G571" s="15">
        <v>127</v>
      </c>
      <c r="I571" s="34"/>
    </row>
    <row r="572" spans="1:9" ht="12.75">
      <c r="A572" s="27"/>
      <c r="B572" s="15" t="s">
        <v>131</v>
      </c>
      <c r="C572" s="15"/>
      <c r="D572" s="15"/>
      <c r="G572" s="15">
        <v>12</v>
      </c>
      <c r="I572" s="34"/>
    </row>
    <row r="573" spans="1:9" ht="12.75">
      <c r="A573" s="27"/>
      <c r="B573" s="15" t="s">
        <v>401</v>
      </c>
      <c r="C573" s="15"/>
      <c r="D573" s="15"/>
      <c r="G573" s="15"/>
      <c r="I573" s="34"/>
    </row>
    <row r="574" spans="1:9" ht="12.75">
      <c r="A574" s="27"/>
      <c r="B574" s="15"/>
      <c r="C574" s="15" t="s">
        <v>402</v>
      </c>
      <c r="D574" s="15"/>
      <c r="G574" s="15">
        <v>180</v>
      </c>
      <c r="I574" s="34"/>
    </row>
    <row r="575" spans="1:9" ht="12.75">
      <c r="A575" s="27"/>
      <c r="B575" s="15" t="s">
        <v>229</v>
      </c>
      <c r="C575" s="15"/>
      <c r="D575" s="15"/>
      <c r="G575" s="15">
        <v>60</v>
      </c>
      <c r="I575" s="34"/>
    </row>
    <row r="576" spans="1:9" ht="12.75">
      <c r="A576" s="27"/>
      <c r="B576" s="15" t="s">
        <v>404</v>
      </c>
      <c r="C576" s="15"/>
      <c r="D576" s="15"/>
      <c r="G576" s="15">
        <v>8</v>
      </c>
      <c r="I576" s="34"/>
    </row>
    <row r="577" spans="1:9" ht="12.75">
      <c r="A577" s="27"/>
      <c r="B577" s="15" t="s">
        <v>230</v>
      </c>
      <c r="C577" s="15"/>
      <c r="D577" s="15"/>
      <c r="G577" s="15"/>
      <c r="I577" s="34"/>
    </row>
    <row r="578" spans="1:9" s="15" customFormat="1" ht="12.75">
      <c r="A578" s="27"/>
      <c r="C578" s="15" t="s">
        <v>231</v>
      </c>
      <c r="G578" s="15">
        <v>19</v>
      </c>
      <c r="I578" s="34"/>
    </row>
    <row r="579" spans="1:9" ht="12.75">
      <c r="A579" s="27"/>
      <c r="B579" s="15" t="s">
        <v>230</v>
      </c>
      <c r="C579" s="15"/>
      <c r="D579" s="15"/>
      <c r="G579" s="15"/>
      <c r="I579" s="34"/>
    </row>
    <row r="580" spans="1:9" s="15" customFormat="1" ht="12.75">
      <c r="A580" s="27"/>
      <c r="C580" s="15" t="s">
        <v>582</v>
      </c>
      <c r="G580" s="15">
        <v>29</v>
      </c>
      <c r="I580" s="34"/>
    </row>
    <row r="581" spans="1:9" s="15" customFormat="1" ht="12.75">
      <c r="A581" s="27"/>
      <c r="C581" s="15" t="s">
        <v>581</v>
      </c>
      <c r="I581" s="34"/>
    </row>
    <row r="582" spans="1:9" ht="12.75">
      <c r="A582" s="27"/>
      <c r="B582" s="15" t="s">
        <v>174</v>
      </c>
      <c r="C582" s="15"/>
      <c r="D582" s="15"/>
      <c r="G582" s="15">
        <v>19</v>
      </c>
      <c r="I582" s="34"/>
    </row>
    <row r="583" spans="1:9" ht="12.75">
      <c r="A583" s="27"/>
      <c r="B583" s="15" t="s">
        <v>175</v>
      </c>
      <c r="C583" s="15"/>
      <c r="D583" s="15"/>
      <c r="G583" s="15">
        <v>9</v>
      </c>
      <c r="I583" s="34"/>
    </row>
    <row r="584" spans="1:9" ht="12.75">
      <c r="A584" s="27"/>
      <c r="B584" s="15" t="s">
        <v>232</v>
      </c>
      <c r="C584" s="15"/>
      <c r="D584" s="15"/>
      <c r="G584" s="15">
        <v>22</v>
      </c>
      <c r="I584" s="34"/>
    </row>
    <row r="585" spans="1:9" ht="12.75">
      <c r="A585" s="27"/>
      <c r="B585" s="15" t="s">
        <v>403</v>
      </c>
      <c r="C585" s="15"/>
      <c r="D585" s="15"/>
      <c r="G585" s="15">
        <v>50</v>
      </c>
      <c r="I585" s="34"/>
    </row>
    <row r="586" spans="1:9" ht="12.75">
      <c r="A586" s="27"/>
      <c r="B586" s="15" t="s">
        <v>344</v>
      </c>
      <c r="C586" s="15"/>
      <c r="D586" s="15"/>
      <c r="G586" s="15">
        <v>10</v>
      </c>
      <c r="I586" s="34"/>
    </row>
    <row r="587" spans="1:9" s="15" customFormat="1" ht="12.75">
      <c r="A587" s="27"/>
      <c r="B587" s="15" t="s">
        <v>145</v>
      </c>
      <c r="G587" s="15">
        <v>554</v>
      </c>
      <c r="I587" s="34"/>
    </row>
    <row r="588" spans="1:9" s="15" customFormat="1" ht="12.75">
      <c r="A588" s="27"/>
      <c r="I588" s="34"/>
    </row>
    <row r="589" spans="1:9" s="15" customFormat="1" ht="12.75">
      <c r="A589" s="9"/>
      <c r="I589" s="9"/>
    </row>
    <row r="590" spans="1:9" s="15" customFormat="1" ht="15.75">
      <c r="A590" s="17" t="s">
        <v>130</v>
      </c>
      <c r="I590" s="33">
        <f>SUM(F595:F596)</f>
        <v>20332</v>
      </c>
    </row>
    <row r="591" spans="1:9" s="15" customFormat="1" ht="12.75">
      <c r="A591"/>
      <c r="I591"/>
    </row>
    <row r="592" ht="12.75">
      <c r="A592" s="9" t="s">
        <v>110</v>
      </c>
    </row>
    <row r="593" ht="12.75">
      <c r="A593" t="s">
        <v>265</v>
      </c>
    </row>
    <row r="595" spans="2:6" s="46" customFormat="1" ht="12.75">
      <c r="B595" s="46" t="s">
        <v>105</v>
      </c>
      <c r="F595" s="48">
        <v>8561</v>
      </c>
    </row>
    <row r="596" spans="2:6" s="9" customFormat="1" ht="12.75">
      <c r="B596" s="9" t="s">
        <v>106</v>
      </c>
      <c r="C596" s="30"/>
      <c r="D596" s="30"/>
      <c r="E596" s="30"/>
      <c r="F596" s="37">
        <v>11771</v>
      </c>
    </row>
    <row r="597" spans="3:6" s="9" customFormat="1" ht="12.75">
      <c r="C597" s="30"/>
      <c r="D597" s="30"/>
      <c r="E597" s="30"/>
      <c r="F597" s="37"/>
    </row>
    <row r="598" spans="3:6" s="9" customFormat="1" ht="12.75">
      <c r="C598" s="30"/>
      <c r="D598" s="30"/>
      <c r="E598" s="30"/>
      <c r="F598" s="37"/>
    </row>
    <row r="599" spans="3:6" s="46" customFormat="1" ht="12.75">
      <c r="C599" s="30"/>
      <c r="D599" s="30"/>
      <c r="E599" s="30"/>
      <c r="F599" s="48"/>
    </row>
    <row r="601" spans="1:9" s="9" customFormat="1" ht="18">
      <c r="A601" s="2" t="s">
        <v>29</v>
      </c>
      <c r="B601"/>
      <c r="C601"/>
      <c r="D601"/>
      <c r="E601"/>
      <c r="F601"/>
      <c r="G601"/>
      <c r="H601"/>
      <c r="I601" s="23">
        <v>1201</v>
      </c>
    </row>
    <row r="602" spans="1:8" s="9" customFormat="1" ht="12.75">
      <c r="A602"/>
      <c r="G602" s="30"/>
      <c r="H602" s="30"/>
    </row>
    <row r="603" spans="1:8" ht="12.75">
      <c r="A603" t="s">
        <v>589</v>
      </c>
      <c r="G603" s="3"/>
      <c r="H603" s="30"/>
    </row>
    <row r="604" spans="1:7" s="46" customFormat="1" ht="12.75">
      <c r="A604" s="46" t="s">
        <v>588</v>
      </c>
      <c r="G604" s="47"/>
    </row>
    <row r="605" spans="1:9" s="9" customFormat="1" ht="12.75">
      <c r="A605"/>
      <c r="B605"/>
      <c r="C605"/>
      <c r="D605"/>
      <c r="E605"/>
      <c r="F605"/>
      <c r="G605" s="3"/>
      <c r="H605"/>
      <c r="I605"/>
    </row>
    <row r="606" spans="1:9" s="9" customFormat="1" ht="12.75">
      <c r="A606"/>
      <c r="B606"/>
      <c r="C606"/>
      <c r="D606"/>
      <c r="E606"/>
      <c r="F606"/>
      <c r="G606" s="3"/>
      <c r="H606"/>
      <c r="I606"/>
    </row>
    <row r="607" spans="1:9" s="9" customFormat="1" ht="12.75">
      <c r="A607"/>
      <c r="B607"/>
      <c r="C607"/>
      <c r="D607"/>
      <c r="E607"/>
      <c r="F607"/>
      <c r="G607" s="3"/>
      <c r="H607"/>
      <c r="I607"/>
    </row>
    <row r="608" spans="1:9" s="9" customFormat="1" ht="12.75">
      <c r="A608"/>
      <c r="B608"/>
      <c r="C608"/>
      <c r="D608"/>
      <c r="E608"/>
      <c r="F608"/>
      <c r="G608"/>
      <c r="H608"/>
      <c r="I608"/>
    </row>
    <row r="609" spans="1:9" s="9" customFormat="1" ht="18">
      <c r="A609" s="2" t="s">
        <v>96</v>
      </c>
      <c r="B609"/>
      <c r="C609"/>
      <c r="D609"/>
      <c r="E609"/>
      <c r="F609"/>
      <c r="G609"/>
      <c r="H609"/>
      <c r="I609"/>
    </row>
    <row r="610" s="46" customFormat="1" ht="12.75"/>
    <row r="611" spans="1:11" s="9" customFormat="1" ht="15.75">
      <c r="A611" s="17" t="s">
        <v>55</v>
      </c>
      <c r="B611"/>
      <c r="C611"/>
      <c r="D611"/>
      <c r="E611"/>
      <c r="F611"/>
      <c r="G611"/>
      <c r="H611"/>
      <c r="I611" s="18">
        <f>SUM(H613:H621)</f>
        <v>25320</v>
      </c>
      <c r="K611" s="37"/>
    </row>
    <row r="612" spans="2:8" s="9" customFormat="1" ht="12.75">
      <c r="B612"/>
      <c r="C612"/>
      <c r="D612"/>
      <c r="E612"/>
      <c r="F612"/>
      <c r="G612"/>
      <c r="H612"/>
    </row>
    <row r="613" spans="1:9" s="9" customFormat="1" ht="12.75">
      <c r="A613"/>
      <c r="B613" s="15" t="s">
        <v>37</v>
      </c>
      <c r="C613"/>
      <c r="D613"/>
      <c r="E613" s="3"/>
      <c r="F613" s="14"/>
      <c r="G613" s="22"/>
      <c r="H613" s="26">
        <v>1761</v>
      </c>
      <c r="I613"/>
    </row>
    <row r="614" spans="2:8" ht="12.75">
      <c r="B614" t="s">
        <v>31</v>
      </c>
      <c r="E614" s="3"/>
      <c r="G614" s="3"/>
      <c r="H614" s="26">
        <v>985</v>
      </c>
    </row>
    <row r="615" spans="1:9" s="9" customFormat="1" ht="12.75">
      <c r="A615"/>
      <c r="B615" t="s">
        <v>590</v>
      </c>
      <c r="C615"/>
      <c r="D615"/>
      <c r="E615" s="3"/>
      <c r="F615"/>
      <c r="G615" s="13"/>
      <c r="H615" s="26">
        <v>2576</v>
      </c>
      <c r="I615"/>
    </row>
    <row r="616" spans="2:8" ht="12.75">
      <c r="B616" t="s">
        <v>591</v>
      </c>
      <c r="E616" s="3"/>
      <c r="G616" s="3"/>
      <c r="H616" s="26">
        <v>8190</v>
      </c>
    </row>
    <row r="617" spans="2:8" s="46" customFormat="1" ht="12.75">
      <c r="B617" s="46" t="s">
        <v>146</v>
      </c>
      <c r="E617" s="47"/>
      <c r="G617" s="47"/>
      <c r="H617" s="51">
        <v>1069</v>
      </c>
    </row>
    <row r="618" spans="2:8" s="46" customFormat="1" ht="12.75">
      <c r="B618" s="46" t="s">
        <v>147</v>
      </c>
      <c r="E618" s="47"/>
      <c r="G618" s="47"/>
      <c r="H618" s="51"/>
    </row>
    <row r="619" spans="2:8" ht="12.75">
      <c r="B619" t="s">
        <v>148</v>
      </c>
      <c r="E619" s="3"/>
      <c r="G619" s="3"/>
      <c r="H619" s="26">
        <v>902</v>
      </c>
    </row>
    <row r="620" spans="2:8" ht="12.75">
      <c r="B620" t="s">
        <v>409</v>
      </c>
      <c r="E620" s="3"/>
      <c r="G620" s="3"/>
      <c r="H620" s="26">
        <v>8561</v>
      </c>
    </row>
    <row r="621" spans="2:8" ht="12.75">
      <c r="B621" t="s">
        <v>39</v>
      </c>
      <c r="E621" s="3"/>
      <c r="F621" s="14"/>
      <c r="G621" s="13"/>
      <c r="H621" s="26">
        <f>SUM(F622:F637)</f>
        <v>1276</v>
      </c>
    </row>
    <row r="622" spans="3:8" ht="12.75">
      <c r="C622" t="s">
        <v>405</v>
      </c>
      <c r="F622">
        <v>412</v>
      </c>
      <c r="G622" s="13"/>
      <c r="H622" s="13"/>
    </row>
    <row r="623" spans="3:8" ht="12.75">
      <c r="C623" t="s">
        <v>93</v>
      </c>
      <c r="F623">
        <v>68</v>
      </c>
      <c r="G623" s="13"/>
      <c r="H623" s="13"/>
    </row>
    <row r="624" spans="3:8" ht="12.75">
      <c r="C624" t="s">
        <v>149</v>
      </c>
      <c r="F624">
        <v>91</v>
      </c>
      <c r="G624" s="13"/>
      <c r="H624" s="13"/>
    </row>
    <row r="625" spans="3:8" ht="12.75">
      <c r="C625" t="s">
        <v>150</v>
      </c>
      <c r="F625">
        <v>226</v>
      </c>
      <c r="G625" s="13"/>
      <c r="H625" s="13"/>
    </row>
    <row r="626" spans="3:8" s="46" customFormat="1" ht="12.75">
      <c r="C626" s="46" t="s">
        <v>234</v>
      </c>
      <c r="G626" s="51"/>
      <c r="H626" s="51"/>
    </row>
    <row r="627" spans="3:8" ht="12.75">
      <c r="C627" t="s">
        <v>235</v>
      </c>
      <c r="G627" s="13"/>
      <c r="H627" s="13"/>
    </row>
    <row r="628" spans="3:6" ht="12.75">
      <c r="C628" t="s">
        <v>236</v>
      </c>
      <c r="F628">
        <v>40</v>
      </c>
    </row>
    <row r="629" ht="12.75">
      <c r="C629" t="s">
        <v>406</v>
      </c>
    </row>
    <row r="630" spans="3:6" ht="12.75">
      <c r="C630" t="s">
        <v>407</v>
      </c>
      <c r="F630">
        <v>177</v>
      </c>
    </row>
    <row r="631" ht="12.75">
      <c r="C631" t="s">
        <v>237</v>
      </c>
    </row>
    <row r="632" spans="3:6" ht="12.75">
      <c r="C632" t="s">
        <v>238</v>
      </c>
      <c r="F632">
        <v>25</v>
      </c>
    </row>
    <row r="633" ht="12.75">
      <c r="C633" t="s">
        <v>239</v>
      </c>
    </row>
    <row r="634" spans="3:6" ht="12.75">
      <c r="C634" t="s">
        <v>240</v>
      </c>
      <c r="F634">
        <v>29</v>
      </c>
    </row>
    <row r="635" ht="12.75">
      <c r="C635" t="s">
        <v>550</v>
      </c>
    </row>
    <row r="636" spans="3:6" ht="12.75">
      <c r="C636" t="s">
        <v>549</v>
      </c>
      <c r="F636">
        <v>180</v>
      </c>
    </row>
    <row r="637" spans="3:6" ht="12.75">
      <c r="C637" t="s">
        <v>408</v>
      </c>
      <c r="F637">
        <v>28</v>
      </c>
    </row>
    <row r="640" spans="1:9" ht="15.75">
      <c r="A640" s="17" t="s">
        <v>27</v>
      </c>
      <c r="I640" s="18">
        <f>SUM(H642:H645)</f>
        <v>11749</v>
      </c>
    </row>
    <row r="641" s="46" customFormat="1" ht="12.75"/>
    <row r="642" spans="2:8" s="46" customFormat="1" ht="12.75" customHeight="1">
      <c r="B642" s="46" t="s">
        <v>56</v>
      </c>
      <c r="F642" s="47"/>
      <c r="G642" s="47"/>
      <c r="H642" s="48">
        <v>2923</v>
      </c>
    </row>
    <row r="643" spans="2:8" s="46" customFormat="1" ht="12.75">
      <c r="B643" s="46" t="s">
        <v>87</v>
      </c>
      <c r="G643" s="51"/>
      <c r="H643" s="48">
        <v>6548</v>
      </c>
    </row>
    <row r="644" spans="2:8" s="46" customFormat="1" ht="12.75">
      <c r="B644" s="46" t="s">
        <v>95</v>
      </c>
      <c r="G644" s="51"/>
      <c r="H644" s="48">
        <v>290</v>
      </c>
    </row>
    <row r="645" spans="2:8" ht="12.75">
      <c r="B645" s="46" t="s">
        <v>57</v>
      </c>
      <c r="F645" s="3"/>
      <c r="G645" s="3"/>
      <c r="H645" s="14">
        <f>SUM(G646:G663)</f>
        <v>1988</v>
      </c>
    </row>
    <row r="646" spans="2:8" ht="12.75">
      <c r="B646" s="9"/>
      <c r="C646" t="s">
        <v>67</v>
      </c>
      <c r="F646" s="3"/>
      <c r="G646" s="3">
        <v>86</v>
      </c>
      <c r="H646" s="14"/>
    </row>
    <row r="647" spans="3:8" ht="12.75">
      <c r="C647" t="s">
        <v>98</v>
      </c>
      <c r="G647" s="3">
        <v>201</v>
      </c>
      <c r="H647" s="14"/>
    </row>
    <row r="648" spans="3:8" ht="12.75">
      <c r="C648" t="s">
        <v>592</v>
      </c>
      <c r="G648" s="3">
        <v>836</v>
      </c>
      <c r="H648" s="14"/>
    </row>
    <row r="649" spans="3:8" ht="12.75">
      <c r="C649" t="s">
        <v>411</v>
      </c>
      <c r="G649" s="3">
        <v>673</v>
      </c>
      <c r="H649" s="14"/>
    </row>
    <row r="650" spans="4:8" ht="12.75">
      <c r="D650" t="s">
        <v>410</v>
      </c>
      <c r="G650" s="3"/>
      <c r="H650" s="14"/>
    </row>
    <row r="651" spans="3:8" ht="12.75">
      <c r="C651" t="s">
        <v>412</v>
      </c>
      <c r="G651" s="3">
        <v>46</v>
      </c>
      <c r="H651" s="14"/>
    </row>
    <row r="652" spans="3:8" ht="12.75">
      <c r="C652" t="s">
        <v>94</v>
      </c>
      <c r="G652" s="3">
        <v>9</v>
      </c>
      <c r="H652" s="14"/>
    </row>
    <row r="653" spans="3:8" ht="12.75">
      <c r="C653" t="s">
        <v>593</v>
      </c>
      <c r="G653" s="3">
        <v>22</v>
      </c>
      <c r="H653" s="14"/>
    </row>
    <row r="654" spans="4:8" ht="12.75">
      <c r="D654" t="s">
        <v>594</v>
      </c>
      <c r="G654" s="3"/>
      <c r="H654" s="14"/>
    </row>
    <row r="655" spans="3:8" ht="12.75">
      <c r="C655" t="s">
        <v>176</v>
      </c>
      <c r="G655" s="3"/>
      <c r="H655" s="14"/>
    </row>
    <row r="656" spans="3:7" ht="12.75">
      <c r="C656" t="s">
        <v>242</v>
      </c>
      <c r="G656" s="3">
        <v>29</v>
      </c>
    </row>
    <row r="657" spans="3:8" ht="12.75">
      <c r="C657" s="15" t="s">
        <v>245</v>
      </c>
      <c r="D657" s="15"/>
      <c r="E657" s="15"/>
      <c r="H657" s="15"/>
    </row>
    <row r="658" spans="3:8" ht="12.75">
      <c r="C658" s="15" t="s">
        <v>241</v>
      </c>
      <c r="D658" s="15"/>
      <c r="E658" s="15"/>
      <c r="G658" s="3">
        <v>19</v>
      </c>
      <c r="H658" s="15"/>
    </row>
    <row r="659" spans="3:8" ht="12.75">
      <c r="C659" s="15" t="s">
        <v>413</v>
      </c>
      <c r="D659" s="15"/>
      <c r="E659" s="15"/>
      <c r="G659" s="3">
        <v>8</v>
      </c>
      <c r="H659" s="15"/>
    </row>
    <row r="660" spans="3:7" ht="12.75">
      <c r="C660" t="s">
        <v>244</v>
      </c>
      <c r="G660" s="3"/>
    </row>
    <row r="661" spans="3:7" ht="12.75">
      <c r="C661" t="s">
        <v>243</v>
      </c>
      <c r="G661" s="3">
        <v>59</v>
      </c>
    </row>
    <row r="662" ht="12.75">
      <c r="G662" s="3"/>
    </row>
    <row r="663" s="46" customFormat="1" ht="12.75"/>
    <row r="664" spans="1:9" ht="15.75">
      <c r="A664" s="36" t="s">
        <v>66</v>
      </c>
      <c r="I664" s="18">
        <f>SUM(F666:F671)</f>
        <v>15380</v>
      </c>
    </row>
    <row r="665" spans="1:9" s="15" customFormat="1" ht="12.75">
      <c r="A665" s="27"/>
      <c r="I665" s="24"/>
    </row>
    <row r="666" spans="1:6" ht="12.75">
      <c r="A666" s="27"/>
      <c r="B666" t="s">
        <v>151</v>
      </c>
      <c r="F666">
        <v>0</v>
      </c>
    </row>
    <row r="667" spans="2:9" ht="12.75">
      <c r="B667" s="15" t="s">
        <v>85</v>
      </c>
      <c r="C667" s="15"/>
      <c r="D667" s="15"/>
      <c r="E667" s="15"/>
      <c r="F667" s="26">
        <v>1465</v>
      </c>
      <c r="G667" s="13"/>
      <c r="H667" s="14"/>
      <c r="I667" s="34"/>
    </row>
    <row r="668" spans="2:8" ht="12.75">
      <c r="B668" t="s">
        <v>91</v>
      </c>
      <c r="F668" s="26">
        <v>11771</v>
      </c>
      <c r="G668" s="13"/>
      <c r="H668" s="14"/>
    </row>
    <row r="669" spans="2:8" ht="12.75">
      <c r="B669" t="s">
        <v>246</v>
      </c>
      <c r="F669" s="26">
        <v>1085</v>
      </c>
      <c r="G669" s="13"/>
      <c r="H669" s="14"/>
    </row>
    <row r="670" spans="2:8" ht="12.75">
      <c r="B670" t="s">
        <v>92</v>
      </c>
      <c r="F670" s="26">
        <v>559</v>
      </c>
      <c r="G670" s="13"/>
      <c r="H670" s="14"/>
    </row>
    <row r="671" spans="2:8" ht="12.75">
      <c r="B671" t="s">
        <v>414</v>
      </c>
      <c r="F671" s="26">
        <v>500</v>
      </c>
      <c r="G671" s="13"/>
      <c r="H671" s="14"/>
    </row>
    <row r="672" spans="6:8" s="46" customFormat="1" ht="12.75">
      <c r="F672" s="51"/>
      <c r="G672" s="51"/>
      <c r="H672" s="48"/>
    </row>
    <row r="673" spans="1:8" ht="12.75">
      <c r="A673" t="s">
        <v>415</v>
      </c>
      <c r="F673" s="26"/>
      <c r="G673" s="13"/>
      <c r="H673" s="14"/>
    </row>
    <row r="674" spans="1:8" ht="12.75">
      <c r="A674" t="s">
        <v>416</v>
      </c>
      <c r="G674" s="13"/>
      <c r="H674" s="14"/>
    </row>
    <row r="675" spans="1:7" s="46" customFormat="1" ht="12.75">
      <c r="A675" s="46" t="s">
        <v>179</v>
      </c>
      <c r="F675" s="51"/>
      <c r="G675" s="51"/>
    </row>
    <row r="676" spans="1:7" s="46" customFormat="1" ht="12.75">
      <c r="A676" s="46" t="s">
        <v>247</v>
      </c>
      <c r="F676" s="51"/>
      <c r="G676" s="51"/>
    </row>
    <row r="677" spans="1:7" s="46" customFormat="1" ht="12.75">
      <c r="A677" s="46" t="s">
        <v>248</v>
      </c>
      <c r="F677" s="51"/>
      <c r="G677" s="51"/>
    </row>
    <row r="678" spans="1:7" ht="12.75">
      <c r="A678" t="s">
        <v>417</v>
      </c>
      <c r="F678" s="26"/>
      <c r="G678" s="26"/>
    </row>
    <row r="679" spans="1:7" s="46" customFormat="1" ht="12.75">
      <c r="A679" s="46" t="s">
        <v>418</v>
      </c>
      <c r="F679" s="51"/>
      <c r="G679" s="51"/>
    </row>
    <row r="680" spans="6:7" s="46" customFormat="1" ht="12.75">
      <c r="F680" s="51"/>
      <c r="G680" s="51"/>
    </row>
    <row r="682" spans="1:9" ht="15.75">
      <c r="A682" s="21" t="s">
        <v>44</v>
      </c>
      <c r="I682" s="18">
        <f>SUM(F684:F686)</f>
        <v>468</v>
      </c>
    </row>
    <row r="683" spans="1:9" s="15" customFormat="1" ht="12.75">
      <c r="A683" s="27"/>
      <c r="I683" s="27"/>
    </row>
    <row r="684" spans="1:9" s="15" customFormat="1" ht="12.75">
      <c r="A684" s="27"/>
      <c r="B684" s="15" t="s">
        <v>178</v>
      </c>
      <c r="F684" s="15">
        <v>450</v>
      </c>
      <c r="I684" s="27"/>
    </row>
    <row r="685" spans="1:9" s="15" customFormat="1" ht="12.75">
      <c r="A685" s="27"/>
      <c r="B685" s="15" t="s">
        <v>419</v>
      </c>
      <c r="F685" s="15">
        <v>6</v>
      </c>
      <c r="I685" s="27"/>
    </row>
    <row r="686" spans="1:6" ht="12.75">
      <c r="A686" s="27"/>
      <c r="B686" t="s">
        <v>420</v>
      </c>
      <c r="F686">
        <v>12</v>
      </c>
    </row>
    <row r="687" ht="12.75">
      <c r="A687" s="27"/>
    </row>
    <row r="688" spans="1:7" s="15" customFormat="1" ht="12.75">
      <c r="A688" s="15" t="s">
        <v>177</v>
      </c>
      <c r="F688" s="16"/>
      <c r="G688" s="16"/>
    </row>
    <row r="689" spans="6:7" s="46" customFormat="1" ht="12.75">
      <c r="F689" s="47"/>
      <c r="G689" s="47"/>
    </row>
    <row r="690" spans="1:9" s="15" customFormat="1" ht="12.75">
      <c r="A690"/>
      <c r="F690" s="16"/>
      <c r="G690" s="16"/>
      <c r="I690" s="27"/>
    </row>
    <row r="691" spans="1:10" ht="15.75">
      <c r="A691" s="17" t="s">
        <v>595</v>
      </c>
      <c r="G691" s="3"/>
      <c r="H691" s="3"/>
      <c r="J691" s="18">
        <f>SUM(I696:I708)</f>
        <v>171450</v>
      </c>
    </row>
    <row r="692" spans="1:10" ht="12.75">
      <c r="A692" s="46"/>
      <c r="B692" s="30"/>
      <c r="C692" s="30"/>
      <c r="D692" s="30"/>
      <c r="E692" s="30"/>
      <c r="F692" s="30"/>
      <c r="G692" s="32"/>
      <c r="H692" s="32"/>
      <c r="I692" s="30"/>
      <c r="J692" s="46"/>
    </row>
    <row r="693" spans="1:10" ht="12.75">
      <c r="A693" s="46" t="s">
        <v>421</v>
      </c>
      <c r="B693" s="30"/>
      <c r="C693" s="30"/>
      <c r="D693" s="30"/>
      <c r="E693" s="30"/>
      <c r="F693" s="30"/>
      <c r="G693" s="32"/>
      <c r="H693" s="32"/>
      <c r="I693" s="30"/>
      <c r="J693" s="46"/>
    </row>
    <row r="694" spans="1:8" ht="12.75">
      <c r="A694" t="s">
        <v>464</v>
      </c>
      <c r="G694" s="3"/>
      <c r="H694" s="3"/>
    </row>
    <row r="695" spans="7:10" ht="12.75">
      <c r="G695" s="3"/>
      <c r="H695" s="3"/>
      <c r="J695" s="9"/>
    </row>
    <row r="696" spans="1:9" ht="12.75">
      <c r="A696" s="30" t="s">
        <v>574</v>
      </c>
      <c r="B696" s="30"/>
      <c r="C696" s="30"/>
      <c r="D696" s="30"/>
      <c r="E696" s="30"/>
      <c r="F696" s="32"/>
      <c r="G696" s="32"/>
      <c r="I696" s="121">
        <f>SUM(G698:G704)</f>
        <v>135082</v>
      </c>
    </row>
    <row r="697" spans="1:9" ht="12.75">
      <c r="A697" s="120"/>
      <c r="B697" s="30"/>
      <c r="C697" s="30"/>
      <c r="D697" s="30"/>
      <c r="E697" s="30"/>
      <c r="F697" s="32"/>
      <c r="G697" s="32"/>
      <c r="I697" s="121"/>
    </row>
    <row r="698" spans="2:9" ht="12.75">
      <c r="B698" s="122" t="s">
        <v>422</v>
      </c>
      <c r="G698" s="13">
        <v>130599</v>
      </c>
      <c r="I698" s="9"/>
    </row>
    <row r="699" spans="2:9" ht="12.75">
      <c r="B699" s="46" t="s">
        <v>423</v>
      </c>
      <c r="G699" s="13">
        <v>1062</v>
      </c>
      <c r="I699" s="9"/>
    </row>
    <row r="700" spans="2:9" ht="12.75">
      <c r="B700" s="9" t="s">
        <v>424</v>
      </c>
      <c r="G700" s="13">
        <v>2706</v>
      </c>
      <c r="I700" s="9"/>
    </row>
    <row r="701" spans="2:9" ht="12.75">
      <c r="B701" s="9" t="s">
        <v>425</v>
      </c>
      <c r="G701" s="13">
        <v>357</v>
      </c>
      <c r="I701" s="9"/>
    </row>
    <row r="702" spans="2:9" ht="12.75">
      <c r="B702" s="46" t="s">
        <v>426</v>
      </c>
      <c r="G702" s="13">
        <v>59</v>
      </c>
      <c r="I702" s="9"/>
    </row>
    <row r="703" spans="2:9" ht="12.75">
      <c r="B703" s="46" t="s">
        <v>152</v>
      </c>
      <c r="C703" s="9"/>
      <c r="D703" s="9"/>
      <c r="E703" s="9"/>
      <c r="F703" s="9"/>
      <c r="G703" s="22">
        <v>119</v>
      </c>
      <c r="I703" s="9"/>
    </row>
    <row r="704" spans="2:9" ht="12.75">
      <c r="B704" s="46" t="s">
        <v>153</v>
      </c>
      <c r="C704" s="9"/>
      <c r="D704" s="9"/>
      <c r="E704" s="9"/>
      <c r="F704" s="9"/>
      <c r="G704" s="22">
        <v>180</v>
      </c>
      <c r="I704" s="9"/>
    </row>
    <row r="705" spans="2:9" ht="12.75">
      <c r="B705" s="46" t="s">
        <v>465</v>
      </c>
      <c r="G705" s="3"/>
      <c r="I705" s="9"/>
    </row>
    <row r="706" spans="2:9" ht="12.75">
      <c r="B706" s="46" t="s">
        <v>466</v>
      </c>
      <c r="G706" s="3"/>
      <c r="I706" s="9"/>
    </row>
    <row r="707" spans="2:9" ht="12.75">
      <c r="B707" s="46"/>
      <c r="G707" s="3"/>
      <c r="I707" s="9"/>
    </row>
    <row r="708" spans="1:9" ht="12.75">
      <c r="A708" s="30" t="s">
        <v>575</v>
      </c>
      <c r="B708" s="30"/>
      <c r="C708" s="30"/>
      <c r="D708" s="30"/>
      <c r="E708" s="30"/>
      <c r="F708" s="30"/>
      <c r="G708" s="31"/>
      <c r="I708" s="121">
        <f>SUM(H710+H721)</f>
        <v>36368</v>
      </c>
    </row>
    <row r="709" spans="1:9" ht="12.75">
      <c r="A709" s="30"/>
      <c r="B709" s="30"/>
      <c r="C709" s="30"/>
      <c r="D709" s="30"/>
      <c r="E709" s="30"/>
      <c r="F709" s="30"/>
      <c r="G709" s="31"/>
      <c r="H709" s="38"/>
      <c r="I709" s="9"/>
    </row>
    <row r="710" spans="1:9" ht="12.75">
      <c r="A710" s="30"/>
      <c r="B710" s="30" t="s">
        <v>427</v>
      </c>
      <c r="C710" s="30"/>
      <c r="D710" s="30"/>
      <c r="E710" s="30"/>
      <c r="F710" s="30"/>
      <c r="H710" s="31">
        <f>SUM(G713:G717)</f>
        <v>3862</v>
      </c>
      <c r="I710" s="9"/>
    </row>
    <row r="711" spans="1:9" ht="12.75">
      <c r="A711" s="30"/>
      <c r="B711" s="46" t="s">
        <v>467</v>
      </c>
      <c r="D711" s="30"/>
      <c r="E711" s="30"/>
      <c r="F711" s="48"/>
      <c r="G711" s="31"/>
      <c r="H711" s="38"/>
      <c r="I711" s="9"/>
    </row>
    <row r="712" spans="1:9" ht="12.75">
      <c r="A712" s="30"/>
      <c r="B712" s="46"/>
      <c r="C712" s="46" t="s">
        <v>428</v>
      </c>
      <c r="D712" s="30"/>
      <c r="E712" s="30"/>
      <c r="F712" s="30"/>
      <c r="G712" s="31"/>
      <c r="H712" s="38"/>
      <c r="I712" s="9"/>
    </row>
    <row r="713" spans="1:9" ht="12.75">
      <c r="A713" s="30"/>
      <c r="B713" s="46"/>
      <c r="C713" s="46" t="s">
        <v>429</v>
      </c>
      <c r="D713" s="30"/>
      <c r="F713" s="30"/>
      <c r="G713" s="48">
        <v>1300</v>
      </c>
      <c r="H713" s="38"/>
      <c r="I713" s="9"/>
    </row>
    <row r="714" spans="1:9" ht="12.75">
      <c r="A714" s="30"/>
      <c r="B714" s="46"/>
      <c r="C714" s="46" t="s">
        <v>430</v>
      </c>
      <c r="D714" s="30"/>
      <c r="F714" s="30"/>
      <c r="G714" s="48">
        <v>700</v>
      </c>
      <c r="H714" s="38"/>
      <c r="I714" s="9"/>
    </row>
    <row r="715" spans="1:9" ht="12.75">
      <c r="A715" s="30"/>
      <c r="B715" s="46"/>
      <c r="C715" s="46" t="s">
        <v>431</v>
      </c>
      <c r="D715" s="30"/>
      <c r="F715" s="30"/>
      <c r="G715" s="48">
        <v>567</v>
      </c>
      <c r="H715" s="38"/>
      <c r="I715" s="9"/>
    </row>
    <row r="716" spans="1:9" ht="12.75">
      <c r="A716" s="30"/>
      <c r="B716" s="46"/>
      <c r="C716" s="46" t="s">
        <v>468</v>
      </c>
      <c r="D716" s="30"/>
      <c r="F716" s="30"/>
      <c r="G716" s="48">
        <v>1182</v>
      </c>
      <c r="H716" s="38"/>
      <c r="I716" s="9"/>
    </row>
    <row r="717" spans="1:9" ht="12.75">
      <c r="A717" s="30"/>
      <c r="B717" s="46"/>
      <c r="C717" s="46" t="s">
        <v>469</v>
      </c>
      <c r="D717" s="30"/>
      <c r="F717" s="30"/>
      <c r="G717" s="48">
        <v>113</v>
      </c>
      <c r="H717" s="38"/>
      <c r="I717" s="9"/>
    </row>
    <row r="718" spans="1:9" ht="12.75">
      <c r="A718" s="30"/>
      <c r="B718" s="46"/>
      <c r="C718" s="46" t="s">
        <v>471</v>
      </c>
      <c r="D718" s="30"/>
      <c r="F718" s="30"/>
      <c r="G718" s="48"/>
      <c r="H718" s="38"/>
      <c r="I718" s="9"/>
    </row>
    <row r="719" spans="1:9" ht="12.75">
      <c r="A719" s="30"/>
      <c r="B719" s="46"/>
      <c r="C719" s="46" t="s">
        <v>470</v>
      </c>
      <c r="D719" s="30"/>
      <c r="E719" s="48"/>
      <c r="F719" s="30"/>
      <c r="G719" s="31"/>
      <c r="H719" s="38"/>
      <c r="I719" s="9"/>
    </row>
    <row r="720" spans="1:9" ht="12.75">
      <c r="A720" s="30"/>
      <c r="B720" s="46"/>
      <c r="C720" s="46"/>
      <c r="D720" s="30"/>
      <c r="E720" s="48"/>
      <c r="F720" s="30"/>
      <c r="G720" s="31"/>
      <c r="H720" s="38"/>
      <c r="I720" s="9"/>
    </row>
    <row r="721" spans="1:9" ht="12.75">
      <c r="A721" s="30"/>
      <c r="B721" s="30" t="s">
        <v>432</v>
      </c>
      <c r="C721" s="30"/>
      <c r="D721" s="30"/>
      <c r="E721" s="30"/>
      <c r="F721" s="30"/>
      <c r="G721" s="31"/>
      <c r="H721" s="38">
        <f>G722+G743</f>
        <v>32506</v>
      </c>
      <c r="I721" s="9"/>
    </row>
    <row r="722" spans="2:9" ht="12.75">
      <c r="B722" s="5" t="s">
        <v>433</v>
      </c>
      <c r="C722" s="9"/>
      <c r="D722" s="9"/>
      <c r="E722" s="11"/>
      <c r="F722" s="9"/>
      <c r="G722" s="49">
        <f>SUM(G723:G732)</f>
        <v>25315</v>
      </c>
      <c r="I722" s="9"/>
    </row>
    <row r="723" spans="2:9" ht="12.75">
      <c r="B723" s="46" t="s">
        <v>434</v>
      </c>
      <c r="C723" s="9"/>
      <c r="D723" s="9"/>
      <c r="E723" s="11"/>
      <c r="G723" s="37">
        <v>3283</v>
      </c>
      <c r="I723" s="9"/>
    </row>
    <row r="724" spans="2:9" ht="12.75">
      <c r="B724" s="46" t="s">
        <v>435</v>
      </c>
      <c r="C724" s="9"/>
      <c r="D724" s="9"/>
      <c r="E724" s="11"/>
      <c r="G724" s="37"/>
      <c r="I724" s="9"/>
    </row>
    <row r="725" spans="2:9" ht="12.75">
      <c r="B725" s="46" t="s">
        <v>436</v>
      </c>
      <c r="C725" s="9"/>
      <c r="D725" s="9"/>
      <c r="E725" s="11"/>
      <c r="G725" s="37"/>
      <c r="I725" s="9"/>
    </row>
    <row r="726" spans="2:9" ht="12.75">
      <c r="B726" s="46" t="s">
        <v>437</v>
      </c>
      <c r="C726" s="9"/>
      <c r="D726" s="9"/>
      <c r="E726" s="11"/>
      <c r="G726" s="37">
        <v>72</v>
      </c>
      <c r="I726" s="9"/>
    </row>
    <row r="727" spans="2:9" ht="12.75">
      <c r="B727" s="46" t="s">
        <v>438</v>
      </c>
      <c r="C727" s="9"/>
      <c r="D727" s="9"/>
      <c r="E727" s="11"/>
      <c r="G727" s="37"/>
      <c r="I727" s="9"/>
    </row>
    <row r="728" spans="2:9" ht="12.75">
      <c r="B728" s="46" t="s">
        <v>439</v>
      </c>
      <c r="C728" s="9"/>
      <c r="D728" s="9"/>
      <c r="E728" s="11"/>
      <c r="G728" s="37">
        <v>2768</v>
      </c>
      <c r="I728" s="9"/>
    </row>
    <row r="729" spans="2:9" ht="12.75">
      <c r="B729" s="46" t="s">
        <v>472</v>
      </c>
      <c r="C729" s="9"/>
      <c r="D729" s="9"/>
      <c r="E729" s="11"/>
      <c r="G729" s="37"/>
      <c r="I729" s="9"/>
    </row>
    <row r="730" spans="2:9" ht="12.75">
      <c r="B730" s="46" t="s">
        <v>478</v>
      </c>
      <c r="C730" s="9"/>
      <c r="D730" s="9"/>
      <c r="E730" s="11"/>
      <c r="G730" s="37"/>
      <c r="I730" s="9"/>
    </row>
    <row r="731" spans="2:9" ht="12.75">
      <c r="B731" s="46" t="s">
        <v>479</v>
      </c>
      <c r="C731" s="9"/>
      <c r="D731" s="9"/>
      <c r="E731" s="11"/>
      <c r="G731" s="37"/>
      <c r="I731" s="9"/>
    </row>
    <row r="732" spans="2:9" ht="12.75">
      <c r="B732" s="46" t="s">
        <v>440</v>
      </c>
      <c r="C732" s="9"/>
      <c r="D732" s="9"/>
      <c r="E732" s="11"/>
      <c r="G732" s="37">
        <f>SUM(F734:F739)</f>
        <v>19192</v>
      </c>
      <c r="I732" s="9"/>
    </row>
    <row r="733" spans="2:9" ht="12.75">
      <c r="B733" s="46" t="s">
        <v>441</v>
      </c>
      <c r="C733" s="9"/>
      <c r="D733" s="9"/>
      <c r="E733" s="11"/>
      <c r="F733" s="37"/>
      <c r="G733" s="37"/>
      <c r="I733" s="9"/>
    </row>
    <row r="734" spans="2:9" ht="12.75">
      <c r="B734" s="46"/>
      <c r="C734" s="46" t="s">
        <v>442</v>
      </c>
      <c r="D734" s="9"/>
      <c r="F734" s="22">
        <v>6129</v>
      </c>
      <c r="G734" s="37"/>
      <c r="I734" s="9"/>
    </row>
    <row r="735" spans="2:9" ht="12.75">
      <c r="B735" s="46"/>
      <c r="C735" s="46" t="s">
        <v>443</v>
      </c>
      <c r="D735" s="9"/>
      <c r="F735" s="22">
        <v>6693</v>
      </c>
      <c r="G735" s="37"/>
      <c r="I735" s="9"/>
    </row>
    <row r="736" spans="2:9" ht="12.75">
      <c r="B736" s="46"/>
      <c r="C736" s="46" t="s">
        <v>444</v>
      </c>
      <c r="D736" s="9"/>
      <c r="F736" s="22">
        <v>6044</v>
      </c>
      <c r="G736" s="37"/>
      <c r="I736" s="9"/>
    </row>
    <row r="737" spans="2:9" ht="12.75">
      <c r="B737" s="46"/>
      <c r="C737" s="46" t="s">
        <v>429</v>
      </c>
      <c r="D737" s="9"/>
      <c r="F737" s="22">
        <v>140</v>
      </c>
      <c r="G737" s="37"/>
      <c r="I737" s="9"/>
    </row>
    <row r="738" spans="2:9" ht="12.75">
      <c r="B738" s="46"/>
      <c r="C738" s="46" t="s">
        <v>445</v>
      </c>
      <c r="D738" s="9"/>
      <c r="F738" s="22">
        <v>154</v>
      </c>
      <c r="G738" s="37"/>
      <c r="I738" s="9"/>
    </row>
    <row r="739" spans="2:9" ht="12.75">
      <c r="B739" s="46"/>
      <c r="C739" s="46" t="s">
        <v>446</v>
      </c>
      <c r="D739" s="9"/>
      <c r="F739" s="22">
        <v>32</v>
      </c>
      <c r="G739" s="37"/>
      <c r="I739" s="9"/>
    </row>
    <row r="740" spans="2:9" ht="12.75">
      <c r="B740" s="46" t="s">
        <v>473</v>
      </c>
      <c r="C740" s="46"/>
      <c r="D740" s="9"/>
      <c r="E740" s="22"/>
      <c r="F740" s="37"/>
      <c r="G740" s="37"/>
      <c r="I740" s="9"/>
    </row>
    <row r="741" spans="2:9" ht="12.75">
      <c r="B741" s="46" t="s">
        <v>474</v>
      </c>
      <c r="C741" s="46"/>
      <c r="D741" s="9"/>
      <c r="E741" s="22"/>
      <c r="F741" s="37"/>
      <c r="G741" s="37"/>
      <c r="I741" s="9"/>
    </row>
    <row r="742" spans="2:9" ht="12.75">
      <c r="B742" t="s">
        <v>447</v>
      </c>
      <c r="C742" s="9"/>
      <c r="D742" s="9"/>
      <c r="E742" s="11"/>
      <c r="F742" s="37"/>
      <c r="G742" s="37"/>
      <c r="I742" s="9"/>
    </row>
    <row r="743" spans="2:9" ht="12.75">
      <c r="B743" s="43" t="s">
        <v>448</v>
      </c>
      <c r="C743" s="9"/>
      <c r="D743" s="9"/>
      <c r="E743" s="11"/>
      <c r="F743" s="37"/>
      <c r="G743" s="45">
        <f>G744+G748</f>
        <v>7191</v>
      </c>
      <c r="I743" s="9"/>
    </row>
    <row r="744" spans="2:9" ht="12.75">
      <c r="B744" s="39" t="s">
        <v>449</v>
      </c>
      <c r="C744" s="9"/>
      <c r="D744" s="9"/>
      <c r="E744" s="11"/>
      <c r="F744" s="37"/>
      <c r="G744" s="37">
        <v>2430</v>
      </c>
      <c r="I744" s="9"/>
    </row>
    <row r="745" spans="2:9" ht="12.75">
      <c r="B745" s="44" t="s">
        <v>475</v>
      </c>
      <c r="C745" s="9"/>
      <c r="D745" s="9"/>
      <c r="E745" s="11"/>
      <c r="F745" s="37"/>
      <c r="G745" s="37"/>
      <c r="I745" s="9"/>
    </row>
    <row r="746" spans="2:9" ht="12.75">
      <c r="B746" s="44" t="s">
        <v>476</v>
      </c>
      <c r="C746" s="123"/>
      <c r="D746" s="9"/>
      <c r="E746" s="11"/>
      <c r="F746" s="37"/>
      <c r="G746" s="37"/>
      <c r="I746" s="9"/>
    </row>
    <row r="747" spans="2:9" ht="12.75">
      <c r="B747" s="44" t="s">
        <v>596</v>
      </c>
      <c r="C747" s="123"/>
      <c r="D747" s="9"/>
      <c r="E747" s="11"/>
      <c r="F747" s="37"/>
      <c r="G747" s="37"/>
      <c r="I747" s="9"/>
    </row>
    <row r="748" spans="2:9" ht="12.75">
      <c r="B748" s="44" t="s">
        <v>450</v>
      </c>
      <c r="C748" s="123"/>
      <c r="D748" s="9"/>
      <c r="E748" s="11"/>
      <c r="F748" s="37"/>
      <c r="G748" s="37">
        <v>4761</v>
      </c>
      <c r="I748" s="9"/>
    </row>
    <row r="749" spans="2:9" ht="12.75">
      <c r="B749" s="44" t="s">
        <v>451</v>
      </c>
      <c r="C749" s="123"/>
      <c r="D749" s="9"/>
      <c r="E749" s="11"/>
      <c r="F749" s="37"/>
      <c r="G749" s="37"/>
      <c r="I749" s="9"/>
    </row>
    <row r="750" spans="2:9" ht="12.75">
      <c r="B750" s="44" t="s">
        <v>477</v>
      </c>
      <c r="C750" s="123"/>
      <c r="D750" s="9"/>
      <c r="E750" s="11"/>
      <c r="F750" s="37"/>
      <c r="G750" s="37"/>
      <c r="I750" s="9"/>
    </row>
    <row r="751" spans="2:9" ht="12.75">
      <c r="B751" s="44" t="s">
        <v>597</v>
      </c>
      <c r="C751" s="123"/>
      <c r="D751" s="9"/>
      <c r="E751" s="11"/>
      <c r="F751" s="37"/>
      <c r="G751" s="37"/>
      <c r="I751" s="9"/>
    </row>
    <row r="752" spans="2:9" ht="12.75">
      <c r="B752" s="124"/>
      <c r="C752" s="123"/>
      <c r="D752" s="9"/>
      <c r="E752" s="11"/>
      <c r="F752" s="37"/>
      <c r="G752" s="37"/>
      <c r="I752" s="9"/>
    </row>
    <row r="753" spans="2:9" ht="12.75">
      <c r="B753" s="124"/>
      <c r="C753" s="123"/>
      <c r="D753" s="9"/>
      <c r="E753" s="11"/>
      <c r="F753" s="37"/>
      <c r="G753" s="37"/>
      <c r="I753" s="9"/>
    </row>
    <row r="754" spans="1:10" ht="15.75">
      <c r="A754" s="17" t="s">
        <v>132</v>
      </c>
      <c r="B754" s="15"/>
      <c r="C754" s="15"/>
      <c r="D754" s="15"/>
      <c r="E754" s="15"/>
      <c r="F754" s="16"/>
      <c r="G754" s="15"/>
      <c r="H754" s="24"/>
      <c r="J754" s="33">
        <f>SUM(H758:H785)</f>
        <v>6198</v>
      </c>
    </row>
    <row r="755" spans="1:9" ht="12.75">
      <c r="A755" s="30"/>
      <c r="B755" s="15"/>
      <c r="C755" s="15"/>
      <c r="D755" s="15"/>
      <c r="E755" s="15"/>
      <c r="F755" s="16"/>
      <c r="G755" s="15"/>
      <c r="H755" s="24"/>
      <c r="I755" s="38"/>
    </row>
    <row r="756" spans="1:9" ht="12.75">
      <c r="A756" s="46" t="s">
        <v>452</v>
      </c>
      <c r="B756" s="9"/>
      <c r="C756" s="9"/>
      <c r="D756" s="9"/>
      <c r="E756" s="9"/>
      <c r="F756" s="11"/>
      <c r="G756" s="9"/>
      <c r="H756" s="31"/>
      <c r="I756" s="38"/>
    </row>
    <row r="757" spans="1:9" ht="12.75">
      <c r="A757" s="46"/>
      <c r="B757" s="9"/>
      <c r="C757" s="9"/>
      <c r="D757" s="9"/>
      <c r="E757" s="9"/>
      <c r="F757" s="11"/>
      <c r="G757" s="9"/>
      <c r="H757" s="31"/>
      <c r="I757" s="38"/>
    </row>
    <row r="758" spans="1:9" ht="12.75">
      <c r="A758" s="30" t="s">
        <v>453</v>
      </c>
      <c r="B758" s="15"/>
      <c r="C758" s="15"/>
      <c r="D758" s="15"/>
      <c r="E758" s="15"/>
      <c r="F758" s="15"/>
      <c r="G758" s="9"/>
      <c r="H758" s="31">
        <f>SUM(G759:G770)</f>
        <v>2491</v>
      </c>
      <c r="I758" s="38"/>
    </row>
    <row r="759" spans="1:9" ht="12.75">
      <c r="A759" s="30"/>
      <c r="B759" s="15" t="s">
        <v>454</v>
      </c>
      <c r="C759" s="15"/>
      <c r="D759" s="15"/>
      <c r="E759" s="15"/>
      <c r="F759" s="15"/>
      <c r="G759" s="37">
        <v>1120</v>
      </c>
      <c r="H759" s="31"/>
      <c r="I759" s="38"/>
    </row>
    <row r="760" spans="1:9" ht="12.75">
      <c r="A760" s="30"/>
      <c r="B760" s="15" t="s">
        <v>480</v>
      </c>
      <c r="C760" s="15"/>
      <c r="D760" s="15"/>
      <c r="E760" s="15"/>
      <c r="F760" s="15"/>
      <c r="G760" s="9"/>
      <c r="H760" s="31"/>
      <c r="I760" s="38"/>
    </row>
    <row r="761" spans="1:9" ht="12.75">
      <c r="A761" s="30"/>
      <c r="B761" s="15" t="s">
        <v>481</v>
      </c>
      <c r="C761" s="15"/>
      <c r="D761" s="15"/>
      <c r="E761" s="15"/>
      <c r="F761" s="15"/>
      <c r="G761" s="9"/>
      <c r="H761" s="31"/>
      <c r="I761" s="38"/>
    </row>
    <row r="762" spans="1:9" ht="12.75">
      <c r="A762" s="30"/>
      <c r="B762" s="15" t="s">
        <v>456</v>
      </c>
      <c r="C762" s="15"/>
      <c r="D762" s="15"/>
      <c r="E762" s="15"/>
      <c r="F762" s="15"/>
      <c r="G762" s="9">
        <v>519</v>
      </c>
      <c r="H762" s="31"/>
      <c r="I762" s="38"/>
    </row>
    <row r="763" spans="1:9" ht="12.75">
      <c r="A763" s="30"/>
      <c r="B763" s="15" t="s">
        <v>482</v>
      </c>
      <c r="C763" s="15"/>
      <c r="D763" s="15"/>
      <c r="E763" s="15"/>
      <c r="F763" s="15"/>
      <c r="G763" s="9"/>
      <c r="H763" s="31"/>
      <c r="I763" s="38"/>
    </row>
    <row r="764" spans="1:9" ht="12.75">
      <c r="A764" s="30"/>
      <c r="B764" s="15" t="s">
        <v>483</v>
      </c>
      <c r="C764" s="15"/>
      <c r="D764" s="15"/>
      <c r="E764" s="15"/>
      <c r="F764" s="15"/>
      <c r="G764" s="9"/>
      <c r="H764" s="31"/>
      <c r="I764" s="38"/>
    </row>
    <row r="765" spans="1:9" ht="12.75">
      <c r="A765" s="9"/>
      <c r="B765" s="15" t="s">
        <v>457</v>
      </c>
      <c r="C765" s="9"/>
      <c r="D765" s="9"/>
      <c r="E765" s="11"/>
      <c r="F765" s="22"/>
      <c r="G765" s="37">
        <v>334</v>
      </c>
      <c r="H765" s="38"/>
      <c r="I765" s="38"/>
    </row>
    <row r="766" spans="1:9" ht="12.75">
      <c r="A766" s="9"/>
      <c r="B766" s="15" t="s">
        <v>484</v>
      </c>
      <c r="C766" s="9"/>
      <c r="D766" s="9"/>
      <c r="E766" s="11"/>
      <c r="F766" s="22"/>
      <c r="G766" s="37"/>
      <c r="H766" s="38"/>
      <c r="I766" s="38"/>
    </row>
    <row r="767" spans="1:9" ht="12.75">
      <c r="A767" s="9"/>
      <c r="B767" s="15" t="s">
        <v>485</v>
      </c>
      <c r="C767" s="9"/>
      <c r="D767" s="9"/>
      <c r="E767" s="11"/>
      <c r="F767" s="22"/>
      <c r="G767" s="37"/>
      <c r="H767" s="38"/>
      <c r="I767" s="38"/>
    </row>
    <row r="768" spans="1:9" ht="12.75">
      <c r="A768" s="9"/>
      <c r="B768" s="15" t="s">
        <v>458</v>
      </c>
      <c r="C768" s="9"/>
      <c r="D768" s="9"/>
      <c r="E768" s="11"/>
      <c r="F768" s="22"/>
      <c r="G768" s="37">
        <v>257</v>
      </c>
      <c r="H768" s="38"/>
      <c r="I768" s="38"/>
    </row>
    <row r="769" spans="1:9" ht="12.75">
      <c r="A769" s="9"/>
      <c r="B769" s="15" t="s">
        <v>455</v>
      </c>
      <c r="C769" s="9"/>
      <c r="D769" s="9"/>
      <c r="E769" s="11"/>
      <c r="F769" s="22"/>
      <c r="G769" s="37"/>
      <c r="H769" s="38"/>
      <c r="I769" s="38"/>
    </row>
    <row r="770" spans="1:9" ht="12.75">
      <c r="A770" s="9"/>
      <c r="B770" s="15" t="s">
        <v>459</v>
      </c>
      <c r="C770" s="9"/>
      <c r="D770" s="9"/>
      <c r="E770" s="11"/>
      <c r="F770" s="22"/>
      <c r="G770" s="37">
        <v>261</v>
      </c>
      <c r="H770" s="38"/>
      <c r="I770" s="38"/>
    </row>
    <row r="771" spans="1:9" ht="12.75">
      <c r="A771" s="9"/>
      <c r="B771" s="15" t="s">
        <v>486</v>
      </c>
      <c r="C771" s="9"/>
      <c r="D771" s="9"/>
      <c r="E771" s="11"/>
      <c r="F771" s="22"/>
      <c r="G771" s="37"/>
      <c r="H771" s="38"/>
      <c r="I771" s="38"/>
    </row>
    <row r="772" spans="1:9" ht="12.75">
      <c r="A772" s="9"/>
      <c r="B772" s="15" t="s">
        <v>585</v>
      </c>
      <c r="C772" s="9"/>
      <c r="D772" s="9"/>
      <c r="E772" s="11"/>
      <c r="F772" s="22"/>
      <c r="G772" s="37"/>
      <c r="H772" s="38"/>
      <c r="I772" s="38"/>
    </row>
    <row r="773" spans="5:9" ht="12.75">
      <c r="E773" s="3"/>
      <c r="F773" s="13"/>
      <c r="G773" s="37"/>
      <c r="H773" s="38"/>
      <c r="I773" s="38"/>
    </row>
    <row r="774" spans="1:9" ht="12.75">
      <c r="A774" s="30" t="s">
        <v>460</v>
      </c>
      <c r="E774" s="3"/>
      <c r="F774" s="13"/>
      <c r="G774" s="37"/>
      <c r="H774" s="31">
        <v>2280</v>
      </c>
      <c r="I774" s="38"/>
    </row>
    <row r="775" spans="1:9" ht="12.75">
      <c r="A775" s="9"/>
      <c r="B775" s="9" t="s">
        <v>454</v>
      </c>
      <c r="C775" s="9"/>
      <c r="D775" s="9"/>
      <c r="E775" s="11"/>
      <c r="F775" s="9"/>
      <c r="G775" s="22"/>
      <c r="H775" s="38"/>
      <c r="I775" s="38"/>
    </row>
    <row r="776" spans="1:9" ht="12.75">
      <c r="A776" s="9"/>
      <c r="B776" s="46" t="s">
        <v>489</v>
      </c>
      <c r="C776" s="9"/>
      <c r="D776" s="9"/>
      <c r="E776" s="11"/>
      <c r="F776" s="9"/>
      <c r="G776" s="22"/>
      <c r="H776" s="38"/>
      <c r="I776" s="38"/>
    </row>
    <row r="777" spans="1:9" ht="12.75">
      <c r="A777" s="9"/>
      <c r="B777" s="46" t="s">
        <v>487</v>
      </c>
      <c r="C777" s="9"/>
      <c r="D777" s="9"/>
      <c r="E777" s="11"/>
      <c r="F777" s="9"/>
      <c r="G777" s="22"/>
      <c r="H777" s="38"/>
      <c r="I777" s="38"/>
    </row>
    <row r="778" spans="1:9" ht="12.75">
      <c r="A778" s="9"/>
      <c r="B778" s="9"/>
      <c r="C778" s="9"/>
      <c r="D778" s="9"/>
      <c r="E778" s="9"/>
      <c r="F778" s="11"/>
      <c r="G778" s="11"/>
      <c r="H778" s="9"/>
      <c r="I778" s="9"/>
    </row>
    <row r="779" spans="1:9" ht="12.75">
      <c r="A779" s="30" t="s">
        <v>488</v>
      </c>
      <c r="B779" s="9"/>
      <c r="C779" s="9"/>
      <c r="D779" s="9"/>
      <c r="E779" s="11"/>
      <c r="F779" s="9"/>
      <c r="G779" s="22"/>
      <c r="H779" s="38">
        <v>77</v>
      </c>
      <c r="I779" s="9"/>
    </row>
    <row r="780" spans="1:9" ht="12.75">
      <c r="A780" s="9"/>
      <c r="B780" s="46" t="s">
        <v>454</v>
      </c>
      <c r="C780" s="9"/>
      <c r="D780" s="9"/>
      <c r="E780" s="11"/>
      <c r="F780" s="9"/>
      <c r="G780" s="22"/>
      <c r="H780" s="38"/>
      <c r="I780" s="9"/>
    </row>
    <row r="781" spans="1:9" ht="12.75">
      <c r="A781" s="9"/>
      <c r="B781" s="46" t="s">
        <v>598</v>
      </c>
      <c r="C781" s="9"/>
      <c r="D781" s="9"/>
      <c r="E781" s="11"/>
      <c r="F781" s="9"/>
      <c r="G781" s="22"/>
      <c r="H781" s="38"/>
      <c r="I781" s="9"/>
    </row>
    <row r="782" spans="1:9" ht="12.75">
      <c r="A782" s="9"/>
      <c r="B782" s="46" t="s">
        <v>584</v>
      </c>
      <c r="C782" s="9"/>
      <c r="D782" s="9"/>
      <c r="E782" s="11"/>
      <c r="F782" s="9"/>
      <c r="G782" s="22"/>
      <c r="H782" s="38"/>
      <c r="I782" s="9"/>
    </row>
    <row r="783" spans="1:9" ht="12.75">
      <c r="A783" s="9"/>
      <c r="B783" s="46" t="s">
        <v>583</v>
      </c>
      <c r="C783" s="9"/>
      <c r="D783" s="9"/>
      <c r="E783" s="11"/>
      <c r="F783" s="9"/>
      <c r="G783" s="22"/>
      <c r="H783" s="38"/>
      <c r="I783" s="9"/>
    </row>
    <row r="784" spans="1:9" ht="12.75">
      <c r="A784" s="9"/>
      <c r="B784" s="46"/>
      <c r="C784" s="9"/>
      <c r="D784" s="9"/>
      <c r="E784" s="11"/>
      <c r="F784" s="9"/>
      <c r="G784" s="22"/>
      <c r="H784" s="38"/>
      <c r="I784" s="9"/>
    </row>
    <row r="785" spans="1:9" ht="12.75">
      <c r="A785" s="30" t="s">
        <v>461</v>
      </c>
      <c r="B785" s="46"/>
      <c r="C785" s="9"/>
      <c r="D785" s="9"/>
      <c r="E785" s="11"/>
      <c r="F785" s="9"/>
      <c r="G785" s="22"/>
      <c r="H785" s="38">
        <f>SUM(G787:G788)</f>
        <v>1350</v>
      </c>
      <c r="I785" s="9"/>
    </row>
    <row r="786" spans="1:9" ht="12.75">
      <c r="A786" s="9"/>
      <c r="B786" s="46" t="s">
        <v>462</v>
      </c>
      <c r="C786" s="9"/>
      <c r="D786" s="9"/>
      <c r="E786" s="11"/>
      <c r="F786" s="9"/>
      <c r="G786" s="22"/>
      <c r="H786" s="38"/>
      <c r="I786" s="9"/>
    </row>
    <row r="787" spans="1:9" ht="12.75">
      <c r="A787" s="9"/>
      <c r="B787" s="46" t="s">
        <v>490</v>
      </c>
      <c r="C787" s="9"/>
      <c r="D787" s="9"/>
      <c r="E787" s="11"/>
      <c r="F787" s="9"/>
      <c r="G787" s="22">
        <v>747</v>
      </c>
      <c r="H787" s="38"/>
      <c r="I787" s="9"/>
    </row>
    <row r="788" spans="1:9" ht="12.75">
      <c r="A788" s="9"/>
      <c r="B788" s="46" t="s">
        <v>463</v>
      </c>
      <c r="C788" s="9"/>
      <c r="D788" s="9"/>
      <c r="E788" s="11"/>
      <c r="F788" s="9"/>
      <c r="G788" s="22">
        <v>603</v>
      </c>
      <c r="H788" s="38"/>
      <c r="I788" s="9"/>
    </row>
    <row r="789" spans="6:9" ht="12.75">
      <c r="F789" s="3"/>
      <c r="G789" s="3"/>
      <c r="I789" s="9"/>
    </row>
    <row r="790" spans="6:9" ht="12.75">
      <c r="F790" s="3"/>
      <c r="G790" s="3"/>
      <c r="I790" s="9"/>
    </row>
    <row r="791" spans="6:9" ht="12.75">
      <c r="F791" s="3"/>
      <c r="G791" s="3"/>
      <c r="I791" s="9"/>
    </row>
    <row r="792" spans="1:9" s="9" customFormat="1" ht="12.75">
      <c r="A792" s="15"/>
      <c r="F792" s="11"/>
      <c r="H792" s="31"/>
      <c r="I792" s="38"/>
    </row>
    <row r="793" spans="1:9" s="9" customFormat="1" ht="18">
      <c r="A793" s="2" t="s">
        <v>30</v>
      </c>
      <c r="F793" s="11"/>
      <c r="H793" s="31"/>
      <c r="I793" s="23">
        <f>H797+H798+H799+H812+H813+H819</f>
        <v>3427</v>
      </c>
    </row>
    <row r="794" spans="1:8" s="9" customFormat="1" ht="12.75">
      <c r="A794"/>
      <c r="F794" s="11"/>
      <c r="H794" s="31"/>
    </row>
    <row r="795" spans="1:8" s="9" customFormat="1" ht="12.75">
      <c r="A795" t="s">
        <v>573</v>
      </c>
      <c r="F795" s="11"/>
      <c r="H795" s="31"/>
    </row>
    <row r="796" spans="6:8" s="9" customFormat="1" ht="12.75">
      <c r="F796" s="11"/>
      <c r="H796" s="31"/>
    </row>
    <row r="797" spans="1:8" s="15" customFormat="1" ht="12.75">
      <c r="A797" s="9"/>
      <c r="B797" t="s">
        <v>491</v>
      </c>
      <c r="C797"/>
      <c r="D797"/>
      <c r="E797"/>
      <c r="F797"/>
      <c r="G797" s="9"/>
      <c r="H797" s="13">
        <v>3</v>
      </c>
    </row>
    <row r="798" spans="1:8" ht="12.75">
      <c r="A798" s="9"/>
      <c r="B798" t="s">
        <v>492</v>
      </c>
      <c r="G798" s="9"/>
      <c r="H798" s="13">
        <v>6</v>
      </c>
    </row>
    <row r="799" spans="1:8" ht="12.75">
      <c r="A799" s="9"/>
      <c r="B799" t="s">
        <v>493</v>
      </c>
      <c r="G799" s="13"/>
      <c r="H799" s="14">
        <f>SUM(G800:G807)</f>
        <v>3134</v>
      </c>
    </row>
    <row r="800" spans="1:8" s="46" customFormat="1" ht="12.75">
      <c r="A800" s="9"/>
      <c r="B800"/>
      <c r="C800" s="5" t="s">
        <v>494</v>
      </c>
      <c r="D800"/>
      <c r="E800"/>
      <c r="F800"/>
      <c r="G800" s="13">
        <v>2092</v>
      </c>
      <c r="H800"/>
    </row>
    <row r="801" spans="2:8" s="9" customFormat="1" ht="12.75">
      <c r="B801"/>
      <c r="C801" t="s">
        <v>495</v>
      </c>
      <c r="D801"/>
      <c r="E801"/>
      <c r="F801"/>
      <c r="G801" s="13"/>
      <c r="H801"/>
    </row>
    <row r="802" spans="1:9" ht="12.75">
      <c r="A802" s="9"/>
      <c r="C802" t="s">
        <v>496</v>
      </c>
      <c r="G802" s="13"/>
      <c r="I802" s="9"/>
    </row>
    <row r="803" spans="1:9" ht="12.75">
      <c r="A803" s="9"/>
      <c r="C803" t="s">
        <v>497</v>
      </c>
      <c r="G803" s="13"/>
      <c r="I803" s="9"/>
    </row>
    <row r="804" spans="1:9" ht="12.75">
      <c r="A804" s="9"/>
      <c r="C804" s="5" t="s">
        <v>498</v>
      </c>
      <c r="F804" s="9"/>
      <c r="G804" s="13">
        <v>624</v>
      </c>
      <c r="I804" s="9"/>
    </row>
    <row r="805" spans="2:8" s="9" customFormat="1" ht="12.75">
      <c r="B805"/>
      <c r="C805" t="s">
        <v>499</v>
      </c>
      <c r="D805"/>
      <c r="E805"/>
      <c r="F805"/>
      <c r="G805" s="13"/>
      <c r="H805"/>
    </row>
    <row r="806" spans="2:8" s="9" customFormat="1" ht="12.75">
      <c r="B806"/>
      <c r="C806" t="s">
        <v>500</v>
      </c>
      <c r="D806"/>
      <c r="E806"/>
      <c r="F806"/>
      <c r="G806" s="13"/>
      <c r="H806"/>
    </row>
    <row r="807" spans="3:8" s="9" customFormat="1" ht="12.75">
      <c r="C807" s="5" t="s">
        <v>501</v>
      </c>
      <c r="G807" s="22">
        <v>418</v>
      </c>
      <c r="H807" s="32"/>
    </row>
    <row r="808" spans="3:7" s="9" customFormat="1" ht="12.75">
      <c r="C808" s="46" t="s">
        <v>502</v>
      </c>
      <c r="F808"/>
      <c r="G808" s="22"/>
    </row>
    <row r="809" spans="3:7" s="9" customFormat="1" ht="12.75">
      <c r="C809" s="46" t="s">
        <v>503</v>
      </c>
      <c r="F809"/>
      <c r="G809" s="22"/>
    </row>
    <row r="810" spans="2:7" s="9" customFormat="1" ht="12.75">
      <c r="B810" s="9" t="s">
        <v>504</v>
      </c>
      <c r="F810"/>
      <c r="G810" s="22"/>
    </row>
    <row r="811" spans="3:7" s="9" customFormat="1" ht="12.75">
      <c r="C811" s="46" t="s">
        <v>511</v>
      </c>
      <c r="F811"/>
      <c r="G811" s="11"/>
    </row>
    <row r="812" spans="1:8" s="9" customFormat="1" ht="12.75">
      <c r="A812" s="46"/>
      <c r="B812" s="46"/>
      <c r="C812" s="46" t="s">
        <v>505</v>
      </c>
      <c r="D812" s="46"/>
      <c r="E812" s="46"/>
      <c r="F812">
        <v>231</v>
      </c>
      <c r="G812" s="46">
        <v>-120</v>
      </c>
      <c r="H812" s="46">
        <f>SUM(F812:G812)</f>
        <v>111</v>
      </c>
    </row>
    <row r="813" spans="3:8" s="9" customFormat="1" ht="12.75">
      <c r="C813" s="46" t="s">
        <v>506</v>
      </c>
      <c r="F813">
        <v>28</v>
      </c>
      <c r="G813" s="79">
        <v>-20</v>
      </c>
      <c r="H813" s="9">
        <f>SUM(F813:G813)</f>
        <v>8</v>
      </c>
    </row>
    <row r="814" spans="3:7" s="9" customFormat="1" ht="12.75">
      <c r="C814" s="46"/>
      <c r="F814"/>
      <c r="G814" s="7">
        <f>SUM(G812:G813)</f>
        <v>-140</v>
      </c>
    </row>
    <row r="815" spans="3:7" s="9" customFormat="1" ht="12.75">
      <c r="C815" s="46"/>
      <c r="F815"/>
      <c r="G815" s="7"/>
    </row>
    <row r="816" spans="3:7" s="9" customFormat="1" ht="12.75">
      <c r="C816" s="46" t="s">
        <v>572</v>
      </c>
      <c r="F816" s="11"/>
      <c r="G816" s="11"/>
    </row>
    <row r="817" spans="1:9" ht="12.75">
      <c r="A817" s="9"/>
      <c r="B817" s="9"/>
      <c r="C817" s="9" t="s">
        <v>507</v>
      </c>
      <c r="D817" s="9"/>
      <c r="E817" s="9"/>
      <c r="F817" s="11"/>
      <c r="G817" s="11"/>
      <c r="H817" s="9"/>
      <c r="I817" s="9"/>
    </row>
    <row r="818" spans="1:9" ht="12.75">
      <c r="A818" s="9"/>
      <c r="B818" s="9"/>
      <c r="C818" s="9"/>
      <c r="D818" s="9"/>
      <c r="E818" s="9"/>
      <c r="F818" s="11"/>
      <c r="G818" s="11"/>
      <c r="H818" s="9"/>
      <c r="I818" s="9"/>
    </row>
    <row r="819" spans="1:9" ht="12.75">
      <c r="A819" s="9"/>
      <c r="B819" s="9" t="s">
        <v>508</v>
      </c>
      <c r="C819" s="9"/>
      <c r="D819" s="9"/>
      <c r="E819" s="9"/>
      <c r="F819" s="11"/>
      <c r="G819" s="11"/>
      <c r="H819" s="9">
        <f>SUM(G820:G822)</f>
        <v>165</v>
      </c>
      <c r="I819" s="9"/>
    </row>
    <row r="820" spans="1:9" ht="12.75">
      <c r="A820" s="9"/>
      <c r="B820" s="9"/>
      <c r="C820" s="9" t="s">
        <v>509</v>
      </c>
      <c r="D820" s="9"/>
      <c r="E820" s="9"/>
      <c r="G820" s="11">
        <v>67</v>
      </c>
      <c r="H820" s="9"/>
      <c r="I820" s="9"/>
    </row>
    <row r="821" spans="3:7" s="9" customFormat="1" ht="12.75">
      <c r="C821" s="9" t="s">
        <v>510</v>
      </c>
      <c r="F821"/>
      <c r="G821" s="11">
        <v>39</v>
      </c>
    </row>
    <row r="822" spans="3:7" s="9" customFormat="1" ht="12.75">
      <c r="C822" s="46" t="s">
        <v>512</v>
      </c>
      <c r="F822"/>
      <c r="G822" s="11">
        <v>59</v>
      </c>
    </row>
    <row r="823" spans="3:7" s="9" customFormat="1" ht="12.75">
      <c r="C823" s="46"/>
      <c r="F823"/>
      <c r="G823" s="11"/>
    </row>
    <row r="824" spans="1:9" s="9" customFormat="1" ht="12.75">
      <c r="A824"/>
      <c r="B824"/>
      <c r="C824"/>
      <c r="D824"/>
      <c r="E824"/>
      <c r="F824" s="3"/>
      <c r="G824" s="3"/>
      <c r="H824"/>
      <c r="I824"/>
    </row>
    <row r="825" spans="2:9" s="9" customFormat="1" ht="12.75">
      <c r="B825"/>
      <c r="C825"/>
      <c r="D825"/>
      <c r="E825"/>
      <c r="F825" s="3"/>
      <c r="G825" s="3"/>
      <c r="H825"/>
      <c r="I825"/>
    </row>
    <row r="826" spans="1:7" s="9" customFormat="1" ht="12.75">
      <c r="A826"/>
      <c r="F826" s="11"/>
      <c r="G826" s="11"/>
    </row>
    <row r="827" spans="1:9" s="9" customFormat="1" ht="12.75">
      <c r="A827"/>
      <c r="B827"/>
      <c r="C827"/>
      <c r="D827"/>
      <c r="E827"/>
      <c r="F827" s="3"/>
      <c r="G827" s="3"/>
      <c r="H827"/>
      <c r="I827"/>
    </row>
    <row r="828" spans="1:9" s="9" customFormat="1" ht="12.75">
      <c r="A828"/>
      <c r="B828"/>
      <c r="C828"/>
      <c r="D828"/>
      <c r="E828"/>
      <c r="F828" s="3"/>
      <c r="G828" s="3"/>
      <c r="H828"/>
      <c r="I828"/>
    </row>
    <row r="829" spans="1:9" s="9" customFormat="1" ht="12.75">
      <c r="A829"/>
      <c r="B829"/>
      <c r="C829"/>
      <c r="D829"/>
      <c r="E829"/>
      <c r="F829" s="3"/>
      <c r="G829" s="3"/>
      <c r="H829"/>
      <c r="I829"/>
    </row>
    <row r="830" spans="1:9" s="9" customFormat="1" ht="12.75">
      <c r="A830"/>
      <c r="B830"/>
      <c r="C830"/>
      <c r="D830"/>
      <c r="E830"/>
      <c r="F830" s="3"/>
      <c r="G830" s="3"/>
      <c r="H830"/>
      <c r="I830"/>
    </row>
    <row r="831" spans="6:7" ht="12.75">
      <c r="F831" s="3"/>
      <c r="G831" s="3"/>
    </row>
    <row r="832" spans="6:7" s="46" customFormat="1" ht="12.75">
      <c r="F832" s="47"/>
      <c r="G832" s="47"/>
    </row>
    <row r="833" spans="6:7" ht="12.75">
      <c r="F833" s="3"/>
      <c r="G833" s="3"/>
    </row>
    <row r="834" spans="6:7" ht="12.75">
      <c r="F834" s="3"/>
      <c r="G834" s="3"/>
    </row>
    <row r="835" spans="6:7" ht="12.75">
      <c r="F835" s="3"/>
      <c r="G835" s="3"/>
    </row>
    <row r="836" spans="6:7" ht="12.75">
      <c r="F836" s="3"/>
      <c r="G836" s="3"/>
    </row>
    <row r="837" spans="6:7" ht="12.75">
      <c r="F837" s="3"/>
      <c r="G837" s="3"/>
    </row>
    <row r="838" spans="6:7" ht="12.75">
      <c r="F838" s="3"/>
      <c r="G838" s="3"/>
    </row>
    <row r="839" spans="6:7" ht="12.75">
      <c r="F839" s="3"/>
      <c r="G839" s="3"/>
    </row>
    <row r="840" spans="6:7" ht="12.75">
      <c r="F840" s="3"/>
      <c r="G840" s="3"/>
    </row>
    <row r="841" spans="6:7" ht="12.75">
      <c r="F841" s="3"/>
      <c r="G841" s="3"/>
    </row>
    <row r="842" spans="6:7" ht="12.75">
      <c r="F842" s="3"/>
      <c r="G842" s="3"/>
    </row>
    <row r="843" spans="6:7" ht="12.75">
      <c r="F843" s="3"/>
      <c r="G843" s="3"/>
    </row>
    <row r="844" spans="6:7" ht="12.75">
      <c r="F844" s="3"/>
      <c r="G844" s="3"/>
    </row>
    <row r="845" spans="6:7" s="15" customFormat="1" ht="12.75">
      <c r="F845" s="16"/>
      <c r="G845" s="16"/>
    </row>
    <row r="846" spans="6:7" s="15" customFormat="1" ht="12.75">
      <c r="F846" s="16"/>
      <c r="G846" s="16"/>
    </row>
    <row r="847" spans="6:7" s="46" customFormat="1" ht="12.75">
      <c r="F847" s="47"/>
      <c r="G847" s="47"/>
    </row>
    <row r="848" spans="6:7" s="46" customFormat="1" ht="12.75">
      <c r="F848" s="47"/>
      <c r="G848" s="47"/>
    </row>
    <row r="849" spans="6:7" ht="12.75">
      <c r="F849" s="3"/>
      <c r="G849" s="3"/>
    </row>
    <row r="850" spans="6:7" s="46" customFormat="1" ht="12.75">
      <c r="F850" s="47"/>
      <c r="G850" s="47"/>
    </row>
    <row r="851" spans="6:7" s="46" customFormat="1" ht="12.75">
      <c r="F851" s="47"/>
      <c r="G851" s="47"/>
    </row>
    <row r="852" spans="6:7" ht="12.75">
      <c r="F852" s="3"/>
      <c r="G852" s="3"/>
    </row>
    <row r="853" spans="6:7" ht="12.75">
      <c r="F853" s="3"/>
      <c r="G853" s="3"/>
    </row>
    <row r="854" spans="6:7" ht="12.75">
      <c r="F854" s="3"/>
      <c r="G854" s="3"/>
    </row>
    <row r="855" s="15" customFormat="1" ht="12.75">
      <c r="A855"/>
    </row>
    <row r="856" s="15" customFormat="1" ht="12.75">
      <c r="A856"/>
    </row>
    <row r="861" ht="12.75">
      <c r="E861" s="3"/>
    </row>
    <row r="864" ht="12.75">
      <c r="A864" s="3"/>
    </row>
    <row r="865" ht="12.75">
      <c r="D865" s="10"/>
    </row>
    <row r="866" spans="1:2" ht="12.75">
      <c r="A866" s="3"/>
      <c r="B866" s="7"/>
    </row>
    <row r="867" ht="12.75">
      <c r="A867" s="3"/>
    </row>
    <row r="868" ht="12.75">
      <c r="A868" s="3"/>
    </row>
    <row r="872" ht="12.75">
      <c r="B872" s="6"/>
    </row>
    <row r="873" ht="12.75">
      <c r="B873" s="3"/>
    </row>
    <row r="874" ht="12.75">
      <c r="B874" s="6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6"/>
    </row>
    <row r="881" spans="1:2" ht="12.75">
      <c r="A881" s="15"/>
      <c r="B881" s="6"/>
    </row>
    <row r="882" spans="1:2" ht="12.75">
      <c r="A882" s="9"/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1" spans="1:7" s="15" customFormat="1" ht="12.75">
      <c r="A891"/>
      <c r="F891" s="16"/>
      <c r="G891" s="16"/>
    </row>
    <row r="892" spans="2:9" ht="12.75">
      <c r="B892" s="9"/>
      <c r="C892" s="9"/>
      <c r="D892" s="9"/>
      <c r="E892" s="9"/>
      <c r="F892" s="11"/>
      <c r="G892" s="11"/>
      <c r="H892" s="9"/>
      <c r="I892" s="9"/>
    </row>
    <row r="893" spans="6:7" ht="12.75">
      <c r="F893" s="3"/>
      <c r="G893" s="3"/>
    </row>
    <row r="894" spans="6:7" ht="12.75">
      <c r="F894" s="3"/>
      <c r="G894" s="3"/>
    </row>
    <row r="895" spans="6:7" ht="12.75">
      <c r="F895" s="3"/>
      <c r="G895" s="3"/>
    </row>
    <row r="896" spans="6:7" ht="12.75">
      <c r="F896" s="3"/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6" ht="12.75">
      <c r="E906" s="3"/>
    </row>
    <row r="907" ht="12.75">
      <c r="E907" s="3"/>
    </row>
    <row r="908" ht="12.75">
      <c r="E908" s="3"/>
    </row>
    <row r="909" ht="12.75">
      <c r="E909" s="3"/>
    </row>
    <row r="910" ht="12.75">
      <c r="E910" s="3"/>
    </row>
    <row r="911" ht="12.75">
      <c r="E911" s="3"/>
    </row>
    <row r="912" ht="12.75">
      <c r="E912" s="3"/>
    </row>
    <row r="913" ht="12.75">
      <c r="E913" s="3"/>
    </row>
    <row r="914" ht="12.75">
      <c r="E914" s="3"/>
    </row>
    <row r="915" ht="12.75">
      <c r="E915" s="3"/>
    </row>
    <row r="916" ht="12.75">
      <c r="E916" s="3"/>
    </row>
    <row r="917" ht="12.75">
      <c r="E917" s="3"/>
    </row>
    <row r="918" ht="12.75">
      <c r="E918" s="3"/>
    </row>
    <row r="919" ht="12.75">
      <c r="E919" s="3"/>
    </row>
    <row r="920" s="46" customFormat="1" ht="12.75">
      <c r="E920" s="47"/>
    </row>
    <row r="921" s="46" customFormat="1" ht="12.75">
      <c r="E921" s="47"/>
    </row>
    <row r="922" s="46" customFormat="1" ht="12.75">
      <c r="E922" s="47"/>
    </row>
    <row r="923" s="46" customFormat="1" ht="12.75">
      <c r="E923" s="47"/>
    </row>
    <row r="924" s="46" customFormat="1" ht="12.75">
      <c r="E924" s="47"/>
    </row>
    <row r="925" s="46" customFormat="1" ht="12.75">
      <c r="E925" s="47"/>
    </row>
    <row r="926" s="46" customFormat="1" ht="12.75">
      <c r="E926" s="47"/>
    </row>
    <row r="946" ht="12.75">
      <c r="G946" s="7"/>
    </row>
    <row r="947" ht="12.75">
      <c r="G947" s="7"/>
    </row>
  </sheetData>
  <sheetProtection/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2015-03-25T13:34:46Z</cp:lastPrinted>
  <dcterms:created xsi:type="dcterms:W3CDTF">2001-09-17T07:35:23Z</dcterms:created>
  <dcterms:modified xsi:type="dcterms:W3CDTF">2015-03-25T13:44:25Z</dcterms:modified>
  <cp:category/>
  <cp:version/>
  <cp:contentType/>
  <cp:contentStatus/>
</cp:coreProperties>
</file>