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375" windowHeight="4845" activeTab="0"/>
  </bookViews>
  <sheets>
    <sheet name="ROZ14_2.verze_jed.s děk. 7.4.14" sheetId="1" r:id="rId1"/>
  </sheets>
  <definedNames/>
  <calcPr fullCalcOnLoad="1"/>
</workbook>
</file>

<file path=xl/sharedStrings.xml><?xml version="1.0" encoding="utf-8"?>
<sst xmlns="http://schemas.openxmlformats.org/spreadsheetml/2006/main" count="536" uniqueCount="498">
  <si>
    <t>ÚVOD</t>
  </si>
  <si>
    <t>NÁKLADY</t>
  </si>
  <si>
    <t>Hlavní činnost</t>
  </si>
  <si>
    <t>Spotřeba materiálu</t>
  </si>
  <si>
    <t>knihy</t>
  </si>
  <si>
    <t>provoz osobních aut</t>
  </si>
  <si>
    <t>časopisy</t>
  </si>
  <si>
    <t>ostatní materiál</t>
  </si>
  <si>
    <t>Spotřeba energie</t>
  </si>
  <si>
    <t>el. energie</t>
  </si>
  <si>
    <t>plyn</t>
  </si>
  <si>
    <t>vodné, stočné</t>
  </si>
  <si>
    <t>Cestovné</t>
  </si>
  <si>
    <t>Náklady na reprezentaci fakulty</t>
  </si>
  <si>
    <t>Ostatní služby</t>
  </si>
  <si>
    <t>telefon</t>
  </si>
  <si>
    <t>úklid</t>
  </si>
  <si>
    <t>další služby</t>
  </si>
  <si>
    <t>Mzdové náklady</t>
  </si>
  <si>
    <t>v tom:</t>
  </si>
  <si>
    <t>platy</t>
  </si>
  <si>
    <t>OON</t>
  </si>
  <si>
    <t>Stipendia</t>
  </si>
  <si>
    <t>Jiné provozní náklady</t>
  </si>
  <si>
    <t>Pojištění budovy</t>
  </si>
  <si>
    <t>Jiné provozní výnosy</t>
  </si>
  <si>
    <t>kopírovací služby</t>
  </si>
  <si>
    <t>energetik</t>
  </si>
  <si>
    <t>Položka "ostatní materiál" zahrnuje požadavky těchto  útvarů:</t>
  </si>
  <si>
    <t>inzerce</t>
  </si>
  <si>
    <t xml:space="preserve">kancelářské potřeby </t>
  </si>
  <si>
    <t>výtahy</t>
  </si>
  <si>
    <t>diplomy</t>
  </si>
  <si>
    <t>nájemné tělocvičen</t>
  </si>
  <si>
    <t>nájemné jednorázové:</t>
  </si>
  <si>
    <t>ubytování a stravování na zimních a</t>
  </si>
  <si>
    <t>stipendia - doktorský studijní program</t>
  </si>
  <si>
    <t>PŘÍJMY</t>
  </si>
  <si>
    <t>Tržby</t>
  </si>
  <si>
    <t>tisk brožur:</t>
  </si>
  <si>
    <t>tisk tiskopisů:</t>
  </si>
  <si>
    <t xml:space="preserve">        provozní odd.:</t>
  </si>
  <si>
    <t xml:space="preserve">        Knihovna:</t>
  </si>
  <si>
    <t xml:space="preserve">        KTV:</t>
  </si>
  <si>
    <t>Rozsah pojištění:</t>
  </si>
  <si>
    <t>Vnitrouniverzitní náklady</t>
  </si>
  <si>
    <t>Vnitroorganizační výnosy</t>
  </si>
  <si>
    <t>školení</t>
  </si>
  <si>
    <t xml:space="preserve">        PPT:</t>
  </si>
  <si>
    <t xml:space="preserve">příplatky za práce přesčas </t>
  </si>
  <si>
    <t>studentské spolky:</t>
  </si>
  <si>
    <t>automaty:</t>
  </si>
  <si>
    <t>knihovna</t>
  </si>
  <si>
    <t>(etikety pro ochranu knih.fondu,etikety pro čárový kód,</t>
  </si>
  <si>
    <t>PPT</t>
  </si>
  <si>
    <t>provozní odd.</t>
  </si>
  <si>
    <t>náklady spojené s přijímacím řízením</t>
  </si>
  <si>
    <t>vazby</t>
  </si>
  <si>
    <t xml:space="preserve">   letních kurzech (asistenti)</t>
  </si>
  <si>
    <t>další služby bez rozlišení na útvary:</t>
  </si>
  <si>
    <t>Odpisy majetku</t>
  </si>
  <si>
    <t>odpisy z majetku pořízeného z vlastních prostředků (FRIM)</t>
  </si>
  <si>
    <t>odpisy z majetku pořízeného z dotace</t>
  </si>
  <si>
    <t>Odhad vychází z loňské skutečnosti. Největším výdajem jsou náklady na stravování zaměstnanců v menze.</t>
  </si>
  <si>
    <t>Juridikum - kurzy</t>
  </si>
  <si>
    <t>Ostatní výnosy</t>
  </si>
  <si>
    <t>Odpisy z majetku pořízeného z dotace</t>
  </si>
  <si>
    <t>odměny z příjmů za rigorózní řízení-odměny int.učitelům</t>
  </si>
  <si>
    <t>odměny z příjmů Juridika - odměny int.učitelům</t>
  </si>
  <si>
    <t>odměny z příjmů celoživotního vzdělávání</t>
  </si>
  <si>
    <t>odměny za doktorské studium - refundace RUK</t>
  </si>
  <si>
    <t xml:space="preserve">       K ROZPOČTU PRÁVNICKÉ FAKULTY UK</t>
  </si>
  <si>
    <t xml:space="preserve">         K O M E N T Á Ř</t>
  </si>
  <si>
    <t>bezpečnost práce</t>
  </si>
  <si>
    <t>VZT</t>
  </si>
  <si>
    <t>pravidelné revize a prohlídky:</t>
  </si>
  <si>
    <t>služby smluvní:</t>
  </si>
  <si>
    <t>servis klimatizace Toshiba na PPT</t>
  </si>
  <si>
    <t>další služby provozního rázu:</t>
  </si>
  <si>
    <t>ekologie - odpady</t>
  </si>
  <si>
    <t>energie - budova Větrník</t>
  </si>
  <si>
    <t xml:space="preserve"> popisovací pásky na označení knih, laminovací mat.)</t>
  </si>
  <si>
    <t>(hygienický servis, tonery do kopírek, materiál pro</t>
  </si>
  <si>
    <t>Juridikum</t>
  </si>
  <si>
    <t>zahraniční</t>
  </si>
  <si>
    <t>cestovné tuzemské</t>
  </si>
  <si>
    <t>cestovné zahraniční</t>
  </si>
  <si>
    <t>provozní</t>
  </si>
  <si>
    <t>(výdaje na krytí nákladů spojených s přijímáním</t>
  </si>
  <si>
    <t>zahraničních návštěv)</t>
  </si>
  <si>
    <t>výkazy o CŽV a mim.studiu</t>
  </si>
  <si>
    <t>vazba knih a časopisů</t>
  </si>
  <si>
    <t xml:space="preserve">        Útvar vědy:</t>
  </si>
  <si>
    <t>úhrady tiskárnám</t>
  </si>
  <si>
    <t>překlady, přepisy</t>
  </si>
  <si>
    <t>Jednotlivé položky jsou uvedeny v tabulce a jsou odhadem pro letošní rok. Do položky "ostatní tržby"</t>
  </si>
  <si>
    <t>příjmy z přefakturace služeb a další příjmy.</t>
  </si>
  <si>
    <t>ostatní útvary</t>
  </si>
  <si>
    <t>zahraniční odd.</t>
  </si>
  <si>
    <t>účetní audit</t>
  </si>
  <si>
    <t>služby - Větrník:</t>
  </si>
  <si>
    <t>tisk výkazů o studiu v DSP</t>
  </si>
  <si>
    <t>tisk protokolů o SSZ</t>
  </si>
  <si>
    <t>další služby:</t>
  </si>
  <si>
    <t>poštovné</t>
  </si>
  <si>
    <t>hmotný majetek</t>
  </si>
  <si>
    <t>Drobný hmotný a nehmotný majetek</t>
  </si>
  <si>
    <t>živelní pojištění</t>
  </si>
  <si>
    <t xml:space="preserve">pojištění pro případ odcizení </t>
  </si>
  <si>
    <t xml:space="preserve">pojištění skla </t>
  </si>
  <si>
    <t>Tvorba Sociálního fondu</t>
  </si>
  <si>
    <t>Zúčtování fondů</t>
  </si>
  <si>
    <t>Doplňková činnost</t>
  </si>
  <si>
    <t>Výše dotace je dána základním rozpisem dotace.</t>
  </si>
  <si>
    <t>správa objektu</t>
  </si>
  <si>
    <t>bezpečnostní služba</t>
  </si>
  <si>
    <t>databáze</t>
  </si>
  <si>
    <t>odměny za činnost v programu Erasmus</t>
  </si>
  <si>
    <t>Použití Sociálního fondu</t>
  </si>
  <si>
    <t>nehmotný majetek</t>
  </si>
  <si>
    <t>Fond účelově určených prostředků</t>
  </si>
  <si>
    <t>Stipendijní fond</t>
  </si>
  <si>
    <t>Sociální fond</t>
  </si>
  <si>
    <t>Účelově poskytnuté prostředky</t>
  </si>
  <si>
    <t xml:space="preserve">Opravy </t>
  </si>
  <si>
    <t>Odvody na  sociální a zdravotní pojištění</t>
  </si>
  <si>
    <t>Letní školy</t>
  </si>
  <si>
    <t>pronájem ploch na Větrníku</t>
  </si>
  <si>
    <t>Rehaland</t>
  </si>
  <si>
    <t>Coffee break (Andrejsová)</t>
  </si>
  <si>
    <t>refundace odměn školitelům v doktor.programu</t>
  </si>
  <si>
    <t>Dary</t>
  </si>
  <si>
    <t>opravy na budově - běžné</t>
  </si>
  <si>
    <t>opravy na budově - financované z FRIMu</t>
  </si>
  <si>
    <t>opravy na budově - Větrník</t>
  </si>
  <si>
    <t>edice,věda</t>
  </si>
  <si>
    <t>děkanát</t>
  </si>
  <si>
    <t>údržbu, voda do stojanů)</t>
  </si>
  <si>
    <t>výkazy o řádném studiu na VŠ</t>
  </si>
  <si>
    <t>tisk informací na zápis do</t>
  </si>
  <si>
    <t xml:space="preserve">  1.ročníku</t>
  </si>
  <si>
    <t>FRIM</t>
  </si>
  <si>
    <t>prof. Kuklík</t>
  </si>
  <si>
    <t>znalecké posudky na vyřazený majetek</t>
  </si>
  <si>
    <t>ozbrojený doprovod při převozu peněžních</t>
  </si>
  <si>
    <t>hotovostí</t>
  </si>
  <si>
    <t>kredity pro mobilní telefony (3 osoby)</t>
  </si>
  <si>
    <t>Ostatní příjmy</t>
  </si>
  <si>
    <t>příjmy za stolky při knižních trzích na fakultě</t>
  </si>
  <si>
    <t>příjmy z prodeje vstupenek do posilovny</t>
  </si>
  <si>
    <t>revize boilerové stanice</t>
  </si>
  <si>
    <t>revize hasících přístrojů a hydrantů</t>
  </si>
  <si>
    <t>odměny za přijímací řízení</t>
  </si>
  <si>
    <t>odměny - jubilea</t>
  </si>
  <si>
    <t>odměny za práce v rámci univerzity 3.věku</t>
  </si>
  <si>
    <t>stravování (stravenky)</t>
  </si>
  <si>
    <t>stipendia ze SVV</t>
  </si>
  <si>
    <t>spotřeby</t>
  </si>
  <si>
    <t>celkem</t>
  </si>
  <si>
    <t>GA ČR - pokračující projekty</t>
  </si>
  <si>
    <t>vnitroorganizační výnosy</t>
  </si>
  <si>
    <t>z běžného rozpočtu</t>
  </si>
  <si>
    <t>na příspěvky na penzijní připojištění</t>
  </si>
  <si>
    <t>na příspěvky na životní připojištění</t>
  </si>
  <si>
    <t>na příspěvky na úroky z úvěrů</t>
  </si>
  <si>
    <t xml:space="preserve">   (K ROZDĚLENÍ FINANČNÍCH PROSTŘEDKů FAKULTY)</t>
  </si>
  <si>
    <t>servis nákladního výtahu</t>
  </si>
  <si>
    <t>licence antiviru</t>
  </si>
  <si>
    <t>aktualizace a údržba internet.obchodu (e-shop)</t>
  </si>
  <si>
    <t>převod z grantu prof. Kuklíka GA ČR spoluřešitelům</t>
  </si>
  <si>
    <t>běžné provozní náklady</t>
  </si>
  <si>
    <t>v závislosti na pořizování nového majetku a vyřazování zastaralého majetku.</t>
  </si>
  <si>
    <t>Proúčtování tvorby a čerpání  Stipendijního fondu</t>
  </si>
  <si>
    <t>ubytování</t>
  </si>
  <si>
    <t xml:space="preserve">      Dotace:</t>
  </si>
  <si>
    <t>institucionální podpora VaV - na dlouhodobý konc.rozvoj</t>
  </si>
  <si>
    <t>účelová podpora VaV - GA UK</t>
  </si>
  <si>
    <t>účelová podpora VaV - Specifický vysokoškolský výzkum</t>
  </si>
  <si>
    <t>Jedná o plánované čerpání fondu na opravy v budově fakulty.</t>
  </si>
  <si>
    <t>(razítka a tubusy na diplomy)</t>
  </si>
  <si>
    <t>Plánované náklady vycházejí z loňské spotřeby uvedených položek upravené o předpokládané úpravy cen.</t>
  </si>
  <si>
    <t>OON běžné (Erasmus, Juridikum, CŽV, Univerzita 3.věku)</t>
  </si>
  <si>
    <t>Doplňková</t>
  </si>
  <si>
    <t>Celkový příspěvek na vzdělávací činnost</t>
  </si>
  <si>
    <t>Druhým  významným zdrojem financování fakulty jsou institucionální prostředky spojené s podporou vědy a výzkumu.</t>
  </si>
  <si>
    <t>Náklady provozního rázu jsou plánovány podle potřeb, které jsou nevyhnutené pro údržbu budovy a potřebný chod</t>
  </si>
  <si>
    <t>Všechny nákladové položky jsou v přehledném tabulkovém vyjádření a okomentované v tomto materiálu.</t>
  </si>
  <si>
    <t xml:space="preserve">        Zahraniční odd.:</t>
  </si>
  <si>
    <t>ubytování na zahr.cestách</t>
  </si>
  <si>
    <t>základní (tarifní) mzdy:</t>
  </si>
  <si>
    <t xml:space="preserve">Jedná se o stipendia, která budou vyplacena studentům, podílejících se na </t>
  </si>
  <si>
    <t>pracech v rámci schváleného Specifického vysokoškolského výzkumu</t>
  </si>
  <si>
    <t>fakulty. Plán mzdových nákladů je stanoven podle stávajícího počtu zaměstnanců a činností, za které jsou odměňo-</t>
  </si>
  <si>
    <t>z tzv. "povodňového konta"</t>
  </si>
  <si>
    <t>účelové prostředky z dotací</t>
  </si>
  <si>
    <t>tzv. "povodňové konto" pro knihovnu</t>
  </si>
  <si>
    <t>osobní příplatky:</t>
  </si>
  <si>
    <t>opravy strojů, zařízení a inventáře</t>
  </si>
  <si>
    <t>věda</t>
  </si>
  <si>
    <t>chemická úprava vody</t>
  </si>
  <si>
    <t>ubytování zahranič.hostů</t>
  </si>
  <si>
    <t xml:space="preserve">        Studijní odd.:</t>
  </si>
  <si>
    <t>úpravy a správa MetaLib</t>
  </si>
  <si>
    <t>úprava a správa SFX</t>
  </si>
  <si>
    <t>správa Plone</t>
  </si>
  <si>
    <t>údržba softwarů:</t>
  </si>
  <si>
    <t>(tonery,papír,sešívací sponky,desky fólií atd.)</t>
  </si>
  <si>
    <t>nájemné</t>
  </si>
  <si>
    <t>odměny za činnost v programu LLM</t>
  </si>
  <si>
    <t>úrazové pojištění</t>
  </si>
  <si>
    <t>náhrada za prac.neschopnost</t>
  </si>
  <si>
    <t>bankovní poplatky</t>
  </si>
  <si>
    <t>cestovní pojištění</t>
  </si>
  <si>
    <t>pojištění vozidel</t>
  </si>
  <si>
    <t>kurzové ztráty</t>
  </si>
  <si>
    <t>Masarykův ústav AV ČR</t>
  </si>
  <si>
    <t>Historický ústav AV ČR</t>
  </si>
  <si>
    <t>provozní náklady z grantů</t>
  </si>
  <si>
    <t>režijní náklady</t>
  </si>
  <si>
    <t>pojištění pro případ vandalismu</t>
  </si>
  <si>
    <t>pojištění odpovědnosti za škodu</t>
  </si>
  <si>
    <t>Pojistné je splatné před koncem kalendářního roku.</t>
  </si>
  <si>
    <t>příspěvek na vzdělávací činnost:</t>
  </si>
  <si>
    <t>příspěvek B (normativ za počet absolventů)</t>
  </si>
  <si>
    <t>příspěvek A (normativ za počet sludentů)</t>
  </si>
  <si>
    <t>příspěvek K (ukazatel kvalita a výkon)</t>
  </si>
  <si>
    <t>přepočtené odpisy</t>
  </si>
  <si>
    <t xml:space="preserve">     z roku 2011</t>
  </si>
  <si>
    <t>KTV</t>
  </si>
  <si>
    <t>Ukazatel K - kvalita a výkon</t>
  </si>
  <si>
    <t>Dotace na podporu vědy - volná</t>
  </si>
  <si>
    <t>Odpisy přepočtené z příspěvku na vzdělávání</t>
  </si>
  <si>
    <t xml:space="preserve">          Hlavní činnost</t>
  </si>
  <si>
    <t>z rozpočtu</t>
  </si>
  <si>
    <t>z grantů</t>
  </si>
  <si>
    <t>Plán skuteč.</t>
  </si>
  <si>
    <t>Rozpis mzdových prostředků byl sestaven na základě stávajícího mzdového předpisu v oblasti mezd, osobních</t>
  </si>
  <si>
    <t>příplatků a příplatků za vedení, a dále v oblasti předpokládaného objemu OON.</t>
  </si>
  <si>
    <t>jejichž smlouvy již byly předány na ekonomické oddělení a je tudíž znám objem poskytnutých účelových prostředků.</t>
  </si>
  <si>
    <t>Od 1.1.2011 vstoupila v platnost novela zákona o daních z příjmů, která snižuje daňově uznatelný výdaj na tvorbu</t>
  </si>
  <si>
    <t>sociálního fondu z původních 2 % příslušné základny na 1 %. Návrh na letošní rok počítá se zachováním tvorby</t>
  </si>
  <si>
    <t>činnost</t>
  </si>
  <si>
    <t>Neinvestiční dotace a příspěvek na vzdělávání</t>
  </si>
  <si>
    <t xml:space="preserve">      Příspěvek na vzdělávání:</t>
  </si>
  <si>
    <t>včetně dotace na podporu vědy</t>
  </si>
  <si>
    <t>služby spojené s pronájmy</t>
  </si>
  <si>
    <t>Zároveň zahrnuje mzdové prostředky, které budou vyplaceny v rámci grantů. Jedná se o granty a projekty,</t>
  </si>
  <si>
    <t>v roce 2002.</t>
  </si>
  <si>
    <t xml:space="preserve">Plán oprav je stanoven dle předpokladu nutných oprav, které by měly proběhnout v letošním roce. </t>
  </si>
  <si>
    <t>Plán v oblasti služeb je dílem nastaven podle loňské skutečnosti a dílem podle požadavků některých útvarů.</t>
  </si>
  <si>
    <t>a vyplacených stipendií.</t>
  </si>
  <si>
    <t>diety</t>
  </si>
  <si>
    <t>mzdy hrazené z dotace na vědu</t>
  </si>
  <si>
    <t>osobní příplatky hrazené z příspěvku na vzděl.</t>
  </si>
  <si>
    <t>osobní příplatky hrazené z dotace na vědu</t>
  </si>
  <si>
    <t xml:space="preserve">příplatky za vedení </t>
  </si>
  <si>
    <t>brožury Základní informace</t>
  </si>
  <si>
    <t xml:space="preserve">           (Karolinka)</t>
  </si>
  <si>
    <t>(voda a minerálky, různé občerstvení)</t>
  </si>
  <si>
    <t>PRVOUK</t>
  </si>
  <si>
    <t>dezinfekce deratizace</t>
  </si>
  <si>
    <t>kontrola armatur</t>
  </si>
  <si>
    <t>prohlídka regulační stanice</t>
  </si>
  <si>
    <t xml:space="preserve">revize elektro silnoproud a slaboproud </t>
  </si>
  <si>
    <t>revize Jednotného času</t>
  </si>
  <si>
    <t>revize kotlů Buderus 1 x rok</t>
  </si>
  <si>
    <t>revize plynových zařízení 1x rok</t>
  </si>
  <si>
    <t>revize posilovacích strojů a zařízení</t>
  </si>
  <si>
    <t>revize roletových systémů</t>
  </si>
  <si>
    <t>školení obsluhy výtahů</t>
  </si>
  <si>
    <t>školení topičů a obsluhy</t>
  </si>
  <si>
    <t>tlakové prohlídky</t>
  </si>
  <si>
    <t xml:space="preserve">revize protipožárních klapek 2 x rok </t>
  </si>
  <si>
    <t>hasící přístroje 1x rok</t>
  </si>
  <si>
    <t>hydranty 1x rok</t>
  </si>
  <si>
    <t>koordinace při výběrových řízení - Orgamet</t>
  </si>
  <si>
    <t>mytí oken a světlíku</t>
  </si>
  <si>
    <t>servis - auta</t>
  </si>
  <si>
    <t>(tonery do tiskáren, náhrad.díly do počítačů, média)</t>
  </si>
  <si>
    <t>kopírovací a tiskařské centrum</t>
  </si>
  <si>
    <t>studijní odd.</t>
  </si>
  <si>
    <t>elektro a EPS - servis</t>
  </si>
  <si>
    <t>poplatky TV a rozhlas</t>
  </si>
  <si>
    <t>odpady - sběrné dvory (ekologie)</t>
  </si>
  <si>
    <t>dodání žaluzií</t>
  </si>
  <si>
    <t>manuály a propagační materiály</t>
  </si>
  <si>
    <t>údržba SW pro nevidomé</t>
  </si>
  <si>
    <t>prodloužení záruční podpory u diskového pole a serverů</t>
  </si>
  <si>
    <t>úpravy webových stránek</t>
  </si>
  <si>
    <t>konferenční poplatky</t>
  </si>
  <si>
    <t>fondu ve stejné výši jako v předešlých dvou letech, tedy ve výši 1,7 %.</t>
  </si>
  <si>
    <t>Plán tvorby je nastaven jako v loňském roce. Tvorba probíhá podle nového systému, který umožňuje nový mzdový</t>
  </si>
  <si>
    <t>program. Měsíční tvorba je nastavena daným procentem z objemu vyplacených mezd předešlého kalendářního měsíce.</t>
  </si>
  <si>
    <t>výjezdní zasedání kolegia a senátu PF</t>
  </si>
  <si>
    <t>2 x bezpečnostní IP kamery</t>
  </si>
  <si>
    <t>pomůcky</t>
  </si>
  <si>
    <t>Uvedená částka je velmi hrubým odhadem a vychází z loňského objemu přijatých poplatků od studentů</t>
  </si>
  <si>
    <t>dotace na podporu vědy - volná</t>
  </si>
  <si>
    <t>Juristi</t>
  </si>
  <si>
    <t>Prager Deut. Klub</t>
  </si>
  <si>
    <t>příjmy z prodeje Coca Coly</t>
  </si>
  <si>
    <t>odměny za výuku v programu Erasmus - hrazeno z fak.prostředků</t>
  </si>
  <si>
    <t xml:space="preserve">Náklady v oblasti energií byly stanoveny podle vývoje cen na trhu. V plánu je  zohledněna nová smlouva platná od </t>
  </si>
  <si>
    <t>repre</t>
  </si>
  <si>
    <t>ostatní</t>
  </si>
  <si>
    <t>ostatní služby</t>
  </si>
  <si>
    <t>společná režie-úklid</t>
  </si>
  <si>
    <t>mzdové náklady</t>
  </si>
  <si>
    <t>odvody SP a ZP</t>
  </si>
  <si>
    <t>vnitronáklady</t>
  </si>
  <si>
    <t>jednorázové pronájmy a různé komerční akce</t>
  </si>
  <si>
    <t>stipendia v rámci programu PRVOUK</t>
  </si>
  <si>
    <t>dotace na podporu vědy - PRVOUK</t>
  </si>
  <si>
    <t>nájemné trvalé.:</t>
  </si>
  <si>
    <t xml:space="preserve">     z roku 2012</t>
  </si>
  <si>
    <t>JUDr. Handrlica</t>
  </si>
  <si>
    <t>Doc. Kysela</t>
  </si>
  <si>
    <t>JUDr. Šustek</t>
  </si>
  <si>
    <t>granty GA ČR</t>
  </si>
  <si>
    <t>Granty GA ČR</t>
  </si>
  <si>
    <t>OON z grantů GA ČR</t>
  </si>
  <si>
    <t>oprava MaR pro plynovou kotelnu</t>
  </si>
  <si>
    <t>Ukazatel A - normativ za počet studentů</t>
  </si>
  <si>
    <t>Ukazatel B2 - normativ za počet absolventů</t>
  </si>
  <si>
    <t>fakulty. Nejvýznamnější nákladovou položkou jsou mzdové náklady a s nimi spojené odvody na sociální a zdravotní</t>
  </si>
  <si>
    <t xml:space="preserve">pojištění. Dalšími významnými nákladovými položkami jsou ostatní služby, spotřeba energie, odpisy majetku, </t>
  </si>
  <si>
    <t>vnitrouniverzitní náklady a spotřeba materiálu.</t>
  </si>
  <si>
    <t>z dotace na PRVOUK</t>
  </si>
  <si>
    <t>projekty SVV a GA UK</t>
  </si>
  <si>
    <t>programy PRVOUK</t>
  </si>
  <si>
    <t>projekty SVV</t>
  </si>
  <si>
    <t>rozpočtů grantů a projektů.</t>
  </si>
  <si>
    <t>Zahraniční cestovné je plánováno jednak dle požadavku zahraničnícho odd. a podle rozpočtů grantů a projektů.</t>
  </si>
  <si>
    <t>Zapracovány jsou také náklady podle rozpočtů jednotlivých grantů a projektů.</t>
  </si>
  <si>
    <t>mzdy za práce v programech PRVOUK</t>
  </si>
  <si>
    <t>odměny za práce v programech PRVOUK</t>
  </si>
  <si>
    <t>mzdy a odměny za práce v grantech GA ČR</t>
  </si>
  <si>
    <t>OON v programech PRVOUK</t>
  </si>
  <si>
    <t xml:space="preserve">náhrady za dovolenou </t>
  </si>
  <si>
    <t>Náklady jsou vyčíslené podle návrhů provozního oddělení, PPT a KTV. Dále jsou zapracovány náklady podle</t>
  </si>
  <si>
    <t>odměny za výuku v doktorské řízení - hrazeno z fak.prostředků</t>
  </si>
  <si>
    <t>stipendia v doktorském programu (743x4)</t>
  </si>
  <si>
    <t>čerpány. Dále je v této položce plánováno čerpání tzv. "povodňového konta" na obnovu knihovního fondu po povodních</t>
  </si>
  <si>
    <t xml:space="preserve">programů PRVOUK  převedených do Fondu účelově určených prostředků. Ve stejné výši budou v letošním roce </t>
  </si>
  <si>
    <t>mimořádné odměny v souvislosti s pracemi na programech PRVOUK-admin.prac.</t>
  </si>
  <si>
    <t>Stipendia studentů v rámci jejich zapojení v programech PRVOUK.</t>
  </si>
  <si>
    <t xml:space="preserve">           NA ROK 2014</t>
  </si>
  <si>
    <t>klempířské a kovářské práce</t>
  </si>
  <si>
    <t>opravy elektroinstalace</t>
  </si>
  <si>
    <t>opravy klimatizačních jednotek a VZT</t>
  </si>
  <si>
    <t>opravy kotelny BUDERUS</t>
  </si>
  <si>
    <t>výmalba a lakování místností a prostorů fakulty</t>
  </si>
  <si>
    <t>oprava nábytku</t>
  </si>
  <si>
    <t>oprava strojů a zařízení</t>
  </si>
  <si>
    <t>oprava podlahových krytin (m.č. 235,302,327,348,350)</t>
  </si>
  <si>
    <t>oprava roletových systémů v m.č. 100, 300 a stud.odd.</t>
  </si>
  <si>
    <t>oprava vodoinstalace, kanalizace a jímky</t>
  </si>
  <si>
    <t>oprava vstupních a prostupových dveří v prostoru knihovny</t>
  </si>
  <si>
    <t>stavební úprava 1.suterénu-vstup z dvorního traktu</t>
  </si>
  <si>
    <t>stavební úprava skladu knih v 1.suterénu se změnou na studovnu</t>
  </si>
  <si>
    <t>topenářské práce</t>
  </si>
  <si>
    <t>ostatní opravy - nenadálé události</t>
  </si>
  <si>
    <t xml:space="preserve">periodická prohlídka spal.cest </t>
  </si>
  <si>
    <t>revize protipovodňových vrat</t>
  </si>
  <si>
    <t>revize systému EPS a EZS</t>
  </si>
  <si>
    <t>školení obsluhy systému EPS a EZS</t>
  </si>
  <si>
    <t>studie, projektové dokumentace</t>
  </si>
  <si>
    <t>inspekční a odborná prohlídka výtahu</t>
  </si>
  <si>
    <t>podpora Novell Zenworks, OES a VMware</t>
  </si>
  <si>
    <t>licence Microsoft Office</t>
  </si>
  <si>
    <t>licence Windows Server</t>
  </si>
  <si>
    <t>úhrada tisku (servisní smlouva na multifunkce)</t>
  </si>
  <si>
    <t>údržba systémů na kontrolu vstupů a kamer.systému</t>
  </si>
  <si>
    <t>údržba multimediálních učeben</t>
  </si>
  <si>
    <t>oprava datového projektoru v míst.č.300 (PPT)</t>
  </si>
  <si>
    <t xml:space="preserve">        Kopírovací a tiskařské centrum:</t>
  </si>
  <si>
    <t>náklady spojené se SVOČ</t>
  </si>
  <si>
    <t>mzdy + os.příplatek - vědečtí pracovníci - refundace RUK</t>
  </si>
  <si>
    <t>odměny za program SVOČ</t>
  </si>
  <si>
    <t>OON za doktor.studium - refundace RUK</t>
  </si>
  <si>
    <t>V rozpočtu na letošní rok je plán ve výši skutečnosti roku 2013.</t>
  </si>
  <si>
    <t xml:space="preserve">Příspěvky na penzijní a životní připojištění jsou plánovány ve výši skutečného čerpání roku 2013, tedy 1.000,- Kč na </t>
  </si>
  <si>
    <t>1 zaměstnance měsíčně. Celkové čerpání se může změnit v závislosti na přírůstku stavu zaměstsnanců, kteří mají</t>
  </si>
  <si>
    <t>na příspěvek nárok.</t>
  </si>
  <si>
    <t>lékařské prohlídky zaměstnanců fakulty</t>
  </si>
  <si>
    <t>ostatní náklady (daň silniční, daň z nemovitosti, regis-</t>
  </si>
  <si>
    <t xml:space="preserve">   trační, účastnické poplatky a další)</t>
  </si>
  <si>
    <t>zasklení oken</t>
  </si>
  <si>
    <t>dodání zámků a zámkových vložek</t>
  </si>
  <si>
    <t>drobné elektrospotřebiče</t>
  </si>
  <si>
    <t>stroje a zařízení pro údržbu a autoprovoz</t>
  </si>
  <si>
    <t>doplnění nábytku (m.č. 109, 209, 333,</t>
  </si>
  <si>
    <t xml:space="preserve">    knihovna a ost.útvary)</t>
  </si>
  <si>
    <t>tiskárny 5 ks</t>
  </si>
  <si>
    <t>multifunkční tiskárny 5 ks</t>
  </si>
  <si>
    <t>nové PC, servery</t>
  </si>
  <si>
    <t>switche</t>
  </si>
  <si>
    <t>Podle platné smlouvy představuje uvedená částka roční pojistné platné pro letošní rok.</t>
  </si>
  <si>
    <t>Údaje vycházejí z rozpisu příspěvku na vzdělávání a dotací fakult pro rok 2014.</t>
  </si>
  <si>
    <t xml:space="preserve">     z roku 2013</t>
  </si>
  <si>
    <t>Doc. Pichrt</t>
  </si>
  <si>
    <t>Postmedia</t>
  </si>
  <si>
    <t>V letošním roce je počítáno s organizací pouze u Letní školy South Texas.</t>
  </si>
  <si>
    <t>Do položky "ostatní výnosy" patří např. příjmy z programu Erasmus, připsané úroky na bankovních</t>
  </si>
  <si>
    <t>Odhad je stanoven dle roku 2013.</t>
  </si>
  <si>
    <t xml:space="preserve">"Rozpočet Právnické fakulty na rok 2014" je  návrhem rozdělení finančních prostředků, které Právnická fakulta </t>
  </si>
  <si>
    <t>Příspěvek na vzdělávání je tvořen stejně jako v přechozích 4 letech. Je základním zdrojem financování činnosti</t>
  </si>
  <si>
    <t>normativu (ukazatel A) a na základě počtu absolventů (ukazatel B). Dále pak podle výsledků v parametrech kvality</t>
  </si>
  <si>
    <t>prostředků. Zároveň došlo ke zvýšení částky na odpisy přepočtených z příspěvku na vzdělávání.</t>
  </si>
  <si>
    <t xml:space="preserve">fakulty a je poskytováný na základě 3 ukazatelů. </t>
  </si>
  <si>
    <t>U ukazatele A došlo oproti roku 2013 pro fakultu k navýšení, naopak u ukazatelů B a K došlo ke snížení finančních</t>
  </si>
  <si>
    <t xml:space="preserve">Oproti loňskému roku došlo k mírnému navýšení tzv. "volné dotace na vědu". </t>
  </si>
  <si>
    <t>tato dotace účelově poskytnutá a zúčtovatelná, je velkým přínosem pro fakultní rozpočet v položkách režijních</t>
  </si>
  <si>
    <t>Zásadní oblastí fakultního rozpočtu jsou příjmy z hlavní a hospodářské činnosti. Bez těchto příjmů by fakulta</t>
  </si>
  <si>
    <t>nesestavila vyrovnaný rozpočet.</t>
  </si>
  <si>
    <t xml:space="preserve">Nejvýznamnějšími položkami jsou příjmy z organizace přijímacího řízení, rigorózního řízení, kurzů celoživotního </t>
  </si>
  <si>
    <t>z nájmů a pronájmů.</t>
  </si>
  <si>
    <t>Druhou stránkou fakultního rozpočtu jsou předpokládané náklady, které budou v roce 2014 vynaloženy na činnost</t>
  </si>
  <si>
    <t>váni. Plán ostatních nákladů vychází ze skutečnosti roku 2013, případně upraven o aktuální stav.</t>
  </si>
  <si>
    <t>Jednak je to ukazatel poskytovaný na základě počtu studentů, koeficentů náročnosti studijních programů a základního</t>
  </si>
  <si>
    <t>a výkonu (ukazatel K). Tento ukazatel vychází z parametrů, jako je počet docentů a profesorů, mobilita studentů,</t>
  </si>
  <si>
    <t>započítávané body RIV a zaměstnanost absolventů.</t>
  </si>
  <si>
    <t>Důležitým zdrojem prostředků je poskytnutá dotace v rámci programů PRVOUK ve výši 19 534 tis. Kč. Ačkoliv je</t>
  </si>
  <si>
    <t>vzdělávání, kurzů Juridika a proúčtované odpisy z majetku pořízeného z dotace.</t>
  </si>
  <si>
    <t xml:space="preserve">V rámci hospodářské činnosti je v rozpočtu počítáno s příjmem z organizace pouze jedné letní školy a s příjmy </t>
  </si>
  <si>
    <t xml:space="preserve">Všechny příspěvky jsou plánovány ve stejné výši, jako byly vyplaceny v roce 2013. </t>
  </si>
  <si>
    <t xml:space="preserve">Plán u běžných provozních nákladů odpovídá loňské skutečnosti. </t>
  </si>
  <si>
    <t xml:space="preserve">V této položce se promítá převod nespotřebovaných finančních prostředků poskytnutých v roce 2013 v rámci </t>
  </si>
  <si>
    <t>další příjmy</t>
  </si>
  <si>
    <t xml:space="preserve">projekty UNCE </t>
  </si>
  <si>
    <t xml:space="preserve">mzdy a odměny za práce v projektech UNCE </t>
  </si>
  <si>
    <t>Jedná se o stipendia, která budou vyplacená studentům za práce v projektu UNCE.</t>
  </si>
  <si>
    <t>stipendia v rámci projektu UNCE</t>
  </si>
  <si>
    <t>účelová podpora VaV - UNCE</t>
  </si>
  <si>
    <t>pronájem - ubytovna, apartmá</t>
  </si>
  <si>
    <t>inzerce nabídek zaměstnání</t>
  </si>
  <si>
    <t>pronájem učeben a místností</t>
  </si>
  <si>
    <t xml:space="preserve">    Elsa</t>
  </si>
  <si>
    <t xml:space="preserve">    Common Law Society</t>
  </si>
  <si>
    <t xml:space="preserve">    Všehrd</t>
  </si>
  <si>
    <t xml:space="preserve">    Š &amp; Sch</t>
  </si>
  <si>
    <t xml:space="preserve">    Schächter</t>
  </si>
  <si>
    <t xml:space="preserve">    tury Čeněk</t>
  </si>
  <si>
    <t>prodejna právnické litera-</t>
  </si>
  <si>
    <t>Hospodářská činnost</t>
  </si>
  <si>
    <t xml:space="preserve">roku 2012. Náklady na elektrickou energii a plyn jsou z velké části hrazeny z dotací poskytnutých v rámci grantů </t>
  </si>
  <si>
    <t xml:space="preserve">Dalšími zdroji fakulty jsou účelové prostředky na vědu a výzkum. Do rozpočtu bylo možno zapracovat kromě </t>
  </si>
  <si>
    <t>a dále podle rozpočtů grantů a projektů.</t>
  </si>
  <si>
    <t xml:space="preserve">Předpokládané náklady jsou uvedeny podle požadavků útvarů, které mají hlavní podíl na čerpání v této položce </t>
  </si>
  <si>
    <t>mzdy hrazené z příspěvku na vzdělávání</t>
  </si>
  <si>
    <t>účtech, kurzové zisky, různé refundace, příspěvky atd. Zároveň se v této položce proúčtovávají odpisy</t>
  </si>
  <si>
    <t>z majetku pořízeného z dotace, tzv. "papírové výnosy".</t>
  </si>
  <si>
    <t>Jedná se o zúčtování prostředků fondu použitých na výplatu stipendií. Jedná se o částku stanovenou</t>
  </si>
  <si>
    <t>V tuto chvíli jsou zde uvedeny finanční prostředky, které jsou fakultě přiznány pro letošní rok v rámci grantů GA ČR.</t>
  </si>
  <si>
    <t>plánuje přijmout v letošním roce. Rozpočet fakulty je sestavován jako vyrovnaný.</t>
  </si>
  <si>
    <t>nákladů. Programy PRVOUK v rámci svých režijních nákladů přinesou fakultě úsporu ve výši 4.824 tis. Kč.</t>
  </si>
  <si>
    <t>Uvedené náklady jsou stanoveny podle očekávaného předpokladu.</t>
  </si>
  <si>
    <t>daň na výstupu u dovozu knih z EU</t>
  </si>
  <si>
    <t>Předpoklad vychází ze skutečných odpisů z majetku za první dva měsíce roku 2013. Výše odpisů se může změnit</t>
  </si>
  <si>
    <t>tvorba stipendijního fondu z poplatků od studentů</t>
  </si>
  <si>
    <t>čerpání stipendijního fondu na stipendia</t>
  </si>
  <si>
    <t>V hospodářské činnosti jsou nadále náklady spojené s  pronájmem nebytových prostor a v letošním roce je v plánu</t>
  </si>
  <si>
    <t>Ke konci roku budou účtovány režijní náklady.</t>
  </si>
  <si>
    <t xml:space="preserve">organizace jedné letní školy, a to Letní školy South Texas. </t>
  </si>
  <si>
    <t>materiál (letní škola)</t>
  </si>
  <si>
    <t>kancelářské potřeby (letní škola)</t>
  </si>
  <si>
    <t>cestovné (letní škola)</t>
  </si>
  <si>
    <t>letní škola</t>
  </si>
  <si>
    <t>ostatní služba</t>
  </si>
  <si>
    <t>patří příjmy z prodeje kopírovacích karet, příjem z knihovních poplatků, z prodeje knih a učebnic,</t>
  </si>
  <si>
    <t>pojištění zaměstnanců a výplatu příspěvků na úroky z úvěrů.</t>
  </si>
  <si>
    <t xml:space="preserve">Jedná se o zúčtování prostředků fondu použitých k výplatě příspěvků fakulty na penzijní a životní </t>
  </si>
  <si>
    <t>odhadem.</t>
  </si>
  <si>
    <t>Jde o příjmy od jiných fakult a součástí UK a RUK. Přepoklad vychází z loňských příjmů.</t>
  </si>
  <si>
    <t>U stálých nájmů jsou příjmy stanoveny podle uzavřených nájemních smluv. Jednorázové nájmy jsou stanoveny</t>
  </si>
  <si>
    <t>odhadem a dle loňské skutečnosti.</t>
  </si>
  <si>
    <t>vánoční koncert</t>
  </si>
  <si>
    <t>raut u příl. ván. koncertu</t>
  </si>
  <si>
    <t>příjem z úhrad nákladů přij. řízení</t>
  </si>
  <si>
    <t>příjem z organizace mimořádného. studia</t>
  </si>
  <si>
    <t>příjem z organizace rigorózního řízení</t>
  </si>
  <si>
    <t>příjem z kurzů celoživotního vzdělávání</t>
  </si>
  <si>
    <t>příjem z kurzů LLM</t>
  </si>
  <si>
    <t>příjmy od studentů</t>
  </si>
  <si>
    <t>příjem z poplatků za další a delší studium</t>
  </si>
  <si>
    <t xml:space="preserve">   (příjem do stipendijního fondu)</t>
  </si>
  <si>
    <t>ostatní příjmy</t>
  </si>
  <si>
    <t xml:space="preserve">            (částky jsou uvedeny v tis. Kč)</t>
  </si>
  <si>
    <t>odměny za práce v projektech SVV a GA UK</t>
  </si>
  <si>
    <t>stipendia z GA UK</t>
  </si>
  <si>
    <t>Jedná se o stipendia, která budou vyplacena studentům - řešitelům doktorandských</t>
  </si>
  <si>
    <t>grantů.</t>
  </si>
  <si>
    <t>ostatní náklady z grantů a projektů</t>
  </si>
  <si>
    <t xml:space="preserve">     režijní náklady z programů PRVOUK</t>
  </si>
  <si>
    <t xml:space="preserve">     režijní náklady grantů a projektů</t>
  </si>
  <si>
    <t>a projektů PRVOUK, GA ČR, UNCE,  SVV a GA UK. Jako režijní náklady jsou v položce ostatní náklady.</t>
  </si>
  <si>
    <t>zmíněných programů PRVOUK i schválené dotační prostředky grantů GA ČR, projektů UNCE, SVV a GA UK.</t>
  </si>
  <si>
    <t>Projekty SVV a GA UK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</si>
</sst>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.00\ &quot;Kč&quot;"/>
    <numFmt numFmtId="169" formatCode="#,##0\ _K_č"/>
    <numFmt numFmtId="170" formatCode="#,##0\ &quot;Kč&quot;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8"/>
      <name val="Arial CE"/>
      <family val="0"/>
    </font>
    <font>
      <sz val="14"/>
      <name val="Arial CE"/>
      <family val="0"/>
    </font>
    <font>
      <u val="single"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 horizontal="left"/>
    </xf>
    <xf numFmtId="3" fontId="12" fillId="33" borderId="0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32" xfId="0" applyBorder="1" applyAlignment="1">
      <alignment horizontal="center"/>
    </xf>
    <xf numFmtId="3" fontId="1" fillId="0" borderId="3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68"/>
  <sheetViews>
    <sheetView tabSelected="1" zoomScalePageLayoutView="0" workbookViewId="0" topLeftCell="A568">
      <selection activeCell="H661" sqref="H661"/>
    </sheetView>
  </sheetViews>
  <sheetFormatPr defaultColWidth="9.00390625" defaultRowHeight="12.75"/>
  <cols>
    <col min="1" max="1" width="7.00390625" style="0" customWidth="1"/>
    <col min="2" max="2" width="6.75390625" style="0" customWidth="1"/>
    <col min="3" max="3" width="9.875" style="0" customWidth="1"/>
    <col min="4" max="4" width="13.00390625" style="0" customWidth="1"/>
    <col min="5" max="5" width="12.25390625" style="0" customWidth="1"/>
    <col min="6" max="6" width="12.00390625" style="0" customWidth="1"/>
    <col min="7" max="7" width="13.375" style="0" customWidth="1"/>
    <col min="8" max="8" width="11.75390625" style="0" customWidth="1"/>
    <col min="9" max="9" width="12.00390625" style="0" customWidth="1"/>
    <col min="10" max="10" width="12.875" style="0" customWidth="1"/>
    <col min="16" max="16" width="9.875" style="0" customWidth="1"/>
    <col min="17" max="17" width="11.75390625" style="0" customWidth="1"/>
  </cols>
  <sheetData>
    <row r="2" spans="4:8" ht="23.25">
      <c r="D2" s="1" t="s">
        <v>72</v>
      </c>
      <c r="H2" s="1"/>
    </row>
    <row r="3" ht="23.25">
      <c r="B3" s="1" t="s">
        <v>71</v>
      </c>
    </row>
    <row r="4" spans="1:2" ht="23.25">
      <c r="A4" s="1" t="s">
        <v>165</v>
      </c>
      <c r="B4" s="1"/>
    </row>
    <row r="5" s="7" customFormat="1" ht="23.25">
      <c r="D5" s="1" t="s">
        <v>346</v>
      </c>
    </row>
    <row r="6" s="78" customFormat="1" ht="12.75"/>
    <row r="7" s="7" customFormat="1" ht="14.25">
      <c r="D7" s="42" t="s">
        <v>487</v>
      </c>
    </row>
    <row r="8" s="7" customFormat="1" ht="12.75">
      <c r="C8" s="3"/>
    </row>
    <row r="9" s="78" customFormat="1" ht="12.75"/>
    <row r="10" s="7" customFormat="1" ht="18">
      <c r="A10" s="2" t="s">
        <v>0</v>
      </c>
    </row>
    <row r="11" s="7" customFormat="1" ht="12.75"/>
    <row r="12" s="7" customFormat="1" ht="12.75">
      <c r="A12" s="78" t="s">
        <v>405</v>
      </c>
    </row>
    <row r="13" s="7" customFormat="1" ht="12.75">
      <c r="A13" s="78" t="s">
        <v>454</v>
      </c>
    </row>
    <row r="14" s="7" customFormat="1" ht="12.75">
      <c r="A14" s="78" t="s">
        <v>406</v>
      </c>
    </row>
    <row r="15" s="7" customFormat="1" ht="12.75">
      <c r="A15" s="78" t="s">
        <v>409</v>
      </c>
    </row>
    <row r="16" spans="1:15" s="7" customFormat="1" ht="12.75">
      <c r="A16" s="78" t="s">
        <v>419</v>
      </c>
      <c r="M16" s="103"/>
      <c r="N16" s="103"/>
      <c r="O16" s="103"/>
    </row>
    <row r="17" spans="1:15" s="7" customFormat="1" ht="12.75">
      <c r="A17" s="78" t="s">
        <v>407</v>
      </c>
      <c r="M17" s="103"/>
      <c r="N17" s="103"/>
      <c r="O17" s="103"/>
    </row>
    <row r="18" spans="1:15" s="7" customFormat="1" ht="12.75">
      <c r="A18" s="78" t="s">
        <v>420</v>
      </c>
      <c r="M18" s="83"/>
      <c r="N18" s="103"/>
      <c r="O18" s="103"/>
    </row>
    <row r="19" spans="1:15" s="7" customFormat="1" ht="12.75">
      <c r="A19" s="78" t="s">
        <v>421</v>
      </c>
      <c r="M19" s="83"/>
      <c r="N19" s="103"/>
      <c r="O19" s="103"/>
    </row>
    <row r="20" spans="1:15" s="7" customFormat="1" ht="12.75">
      <c r="A20" s="78" t="s">
        <v>410</v>
      </c>
      <c r="M20" s="83"/>
      <c r="N20" s="103"/>
      <c r="O20" s="103"/>
    </row>
    <row r="21" spans="1:15" s="7" customFormat="1" ht="12.75">
      <c r="A21" s="78" t="s">
        <v>408</v>
      </c>
      <c r="M21" s="83"/>
      <c r="N21" s="103"/>
      <c r="O21" s="103"/>
    </row>
    <row r="22" spans="13:15" s="7" customFormat="1" ht="12.75">
      <c r="M22" s="83"/>
      <c r="N22" s="103"/>
      <c r="O22" s="103"/>
    </row>
    <row r="23" spans="1:15" s="7" customFormat="1" ht="12.75">
      <c r="A23" s="78" t="s">
        <v>322</v>
      </c>
      <c r="F23" s="51">
        <v>81940</v>
      </c>
      <c r="H23" s="78"/>
      <c r="L23" s="51"/>
      <c r="M23" s="83"/>
      <c r="N23" s="103"/>
      <c r="O23" s="103"/>
    </row>
    <row r="24" spans="1:15" s="7" customFormat="1" ht="12.75">
      <c r="A24" s="78" t="s">
        <v>323</v>
      </c>
      <c r="F24" s="51">
        <v>13793</v>
      </c>
      <c r="H24" s="78"/>
      <c r="L24" s="51"/>
      <c r="M24" s="83"/>
      <c r="N24" s="103"/>
      <c r="O24" s="103"/>
    </row>
    <row r="25" spans="1:15" s="7" customFormat="1" ht="12.75">
      <c r="A25" s="78" t="s">
        <v>229</v>
      </c>
      <c r="F25" s="85">
        <v>28634</v>
      </c>
      <c r="H25" s="78"/>
      <c r="L25" s="51"/>
      <c r="M25" s="83"/>
      <c r="N25" s="103"/>
      <c r="O25" s="103"/>
    </row>
    <row r="26" spans="1:15" s="7" customFormat="1" ht="12.75">
      <c r="A26" s="78" t="s">
        <v>231</v>
      </c>
      <c r="F26" s="77">
        <v>6232</v>
      </c>
      <c r="H26" s="78"/>
      <c r="L26" s="82"/>
      <c r="M26" s="83"/>
      <c r="N26" s="103"/>
      <c r="O26" s="103"/>
    </row>
    <row r="27" spans="1:15" s="7" customFormat="1" ht="15">
      <c r="A27" s="44" t="s">
        <v>183</v>
      </c>
      <c r="B27" s="44"/>
      <c r="C27" s="44"/>
      <c r="D27" s="44"/>
      <c r="E27" s="44"/>
      <c r="F27" s="86">
        <f>SUM(F23:F26)</f>
        <v>130599</v>
      </c>
      <c r="M27" s="83"/>
      <c r="N27" s="103"/>
      <c r="O27" s="103"/>
    </row>
    <row r="28" spans="1:15" s="7" customFormat="1" ht="12.75">
      <c r="A28" s="78" t="s">
        <v>230</v>
      </c>
      <c r="F28" s="77">
        <v>3283</v>
      </c>
      <c r="M28" s="83"/>
      <c r="N28" s="103"/>
      <c r="O28" s="103"/>
    </row>
    <row r="29" spans="1:15" s="7" customFormat="1" ht="15.75">
      <c r="A29" s="44" t="s">
        <v>183</v>
      </c>
      <c r="B29" s="18"/>
      <c r="C29" s="18"/>
      <c r="D29" s="18"/>
      <c r="E29" s="18"/>
      <c r="M29" s="83"/>
      <c r="N29" s="103"/>
      <c r="O29" s="103"/>
    </row>
    <row r="30" spans="1:15" s="7" customFormat="1" ht="15.75">
      <c r="A30" s="44"/>
      <c r="B30" s="44" t="s">
        <v>244</v>
      </c>
      <c r="C30" s="18"/>
      <c r="D30" s="18"/>
      <c r="E30" s="18"/>
      <c r="F30" s="43">
        <f>SUM(F27:F28)</f>
        <v>133882</v>
      </c>
      <c r="M30" s="83"/>
      <c r="N30" s="103"/>
      <c r="O30" s="103"/>
    </row>
    <row r="31" spans="6:15" s="7" customFormat="1" ht="12.75">
      <c r="F31" s="51"/>
      <c r="M31" s="83"/>
      <c r="N31" s="103"/>
      <c r="O31" s="103"/>
    </row>
    <row r="32" spans="1:15" s="7" customFormat="1" ht="12.75">
      <c r="A32" s="7" t="s">
        <v>184</v>
      </c>
      <c r="F32" s="51"/>
      <c r="M32" s="83"/>
      <c r="N32" s="103"/>
      <c r="O32" s="103"/>
    </row>
    <row r="33" spans="1:15" s="7" customFormat="1" ht="12.75">
      <c r="A33" s="78" t="s">
        <v>411</v>
      </c>
      <c r="F33" s="51"/>
      <c r="M33" s="83"/>
      <c r="N33" s="103"/>
      <c r="O33" s="103"/>
    </row>
    <row r="34" spans="1:15" s="7" customFormat="1" ht="12.75">
      <c r="A34" s="78" t="s">
        <v>422</v>
      </c>
      <c r="F34" s="51"/>
      <c r="M34" s="83"/>
      <c r="N34" s="103"/>
      <c r="O34" s="103"/>
    </row>
    <row r="35" spans="1:15" s="7" customFormat="1" ht="12.75">
      <c r="A35" s="78" t="s">
        <v>412</v>
      </c>
      <c r="F35" s="51"/>
      <c r="M35" s="83"/>
      <c r="N35" s="103"/>
      <c r="O35" s="103"/>
    </row>
    <row r="36" spans="1:15" s="7" customFormat="1" ht="12.75">
      <c r="A36" s="78" t="s">
        <v>455</v>
      </c>
      <c r="F36" s="51"/>
      <c r="M36" s="83"/>
      <c r="N36" s="103"/>
      <c r="O36" s="103"/>
    </row>
    <row r="37" spans="1:15" s="7" customFormat="1" ht="12.75">
      <c r="A37" s="78" t="s">
        <v>446</v>
      </c>
      <c r="M37" s="83"/>
      <c r="N37" s="103"/>
      <c r="O37" s="103"/>
    </row>
    <row r="38" spans="1:15" s="110" customFormat="1" ht="12.75">
      <c r="A38" s="109" t="s">
        <v>496</v>
      </c>
      <c r="M38" s="111"/>
      <c r="N38" s="112"/>
      <c r="O38" s="112"/>
    </row>
    <row r="39" spans="1:15" s="110" customFormat="1" ht="12.75">
      <c r="A39" s="109"/>
      <c r="M39" s="111"/>
      <c r="N39" s="112"/>
      <c r="O39" s="112"/>
    </row>
    <row r="40" spans="1:15" s="7" customFormat="1" ht="12.75">
      <c r="A40" s="78" t="s">
        <v>413</v>
      </c>
      <c r="M40" s="83"/>
      <c r="N40" s="103"/>
      <c r="O40" s="103"/>
    </row>
    <row r="41" spans="1:15" s="7" customFormat="1" ht="12.75">
      <c r="A41" s="78" t="s">
        <v>414</v>
      </c>
      <c r="M41" s="83"/>
      <c r="N41" s="103"/>
      <c r="O41" s="103"/>
    </row>
    <row r="42" spans="1:15" s="7" customFormat="1" ht="12.75">
      <c r="A42" s="78" t="s">
        <v>415</v>
      </c>
      <c r="M42" s="83"/>
      <c r="N42" s="103"/>
      <c r="O42" s="103"/>
    </row>
    <row r="43" spans="1:15" s="7" customFormat="1" ht="12.75">
      <c r="A43" s="78" t="s">
        <v>423</v>
      </c>
      <c r="M43" s="83"/>
      <c r="N43" s="103"/>
      <c r="O43" s="103"/>
    </row>
    <row r="44" spans="13:15" s="7" customFormat="1" ht="12.75">
      <c r="M44" s="104"/>
      <c r="N44" s="103"/>
      <c r="O44" s="103"/>
    </row>
    <row r="45" spans="1:15" s="7" customFormat="1" ht="12.75">
      <c r="A45" s="78" t="s">
        <v>424</v>
      </c>
      <c r="M45" s="104"/>
      <c r="N45" s="103"/>
      <c r="O45" s="103"/>
    </row>
    <row r="46" spans="1:15" s="7" customFormat="1" ht="12.75">
      <c r="A46" s="78" t="s">
        <v>416</v>
      </c>
      <c r="M46" s="104"/>
      <c r="N46" s="103"/>
      <c r="O46" s="103"/>
    </row>
    <row r="47" spans="13:15" s="7" customFormat="1" ht="12.75">
      <c r="M47" s="104"/>
      <c r="N47" s="103"/>
      <c r="O47" s="103"/>
    </row>
    <row r="48" spans="1:15" s="7" customFormat="1" ht="12.75">
      <c r="A48" s="78" t="s">
        <v>417</v>
      </c>
      <c r="M48" s="104"/>
      <c r="N48" s="103"/>
      <c r="O48" s="103"/>
    </row>
    <row r="49" spans="1:15" s="7" customFormat="1" ht="12.75">
      <c r="A49" s="78" t="s">
        <v>324</v>
      </c>
      <c r="M49" s="104"/>
      <c r="N49" s="103"/>
      <c r="O49" s="103"/>
    </row>
    <row r="50" spans="1:15" s="7" customFormat="1" ht="12.75">
      <c r="A50" s="78" t="s">
        <v>325</v>
      </c>
      <c r="M50" s="83"/>
      <c r="N50" s="103"/>
      <c r="O50" s="103"/>
    </row>
    <row r="51" spans="1:15" s="7" customFormat="1" ht="12.75">
      <c r="A51" s="78" t="s">
        <v>326</v>
      </c>
      <c r="M51" s="83"/>
      <c r="N51" s="103"/>
      <c r="O51" s="103"/>
    </row>
    <row r="52" spans="1:15" s="7" customFormat="1" ht="12.75">
      <c r="A52" s="7" t="s">
        <v>185</v>
      </c>
      <c r="M52" s="83"/>
      <c r="N52" s="103"/>
      <c r="O52" s="103"/>
    </row>
    <row r="53" spans="1:15" s="7" customFormat="1" ht="12.75">
      <c r="A53" s="7" t="s">
        <v>192</v>
      </c>
      <c r="M53" s="83"/>
      <c r="N53" s="103"/>
      <c r="O53" s="83"/>
    </row>
    <row r="54" spans="1:15" s="7" customFormat="1" ht="12.75">
      <c r="A54" s="78" t="s">
        <v>418</v>
      </c>
      <c r="M54" s="83"/>
      <c r="N54" s="103"/>
      <c r="O54" s="83"/>
    </row>
    <row r="55" spans="13:15" s="7" customFormat="1" ht="12.75">
      <c r="M55" s="83"/>
      <c r="N55" s="103"/>
      <c r="O55" s="83"/>
    </row>
    <row r="56" spans="1:15" s="7" customFormat="1" ht="12.75">
      <c r="A56" s="7" t="s">
        <v>186</v>
      </c>
      <c r="M56" s="83"/>
      <c r="N56" s="103"/>
      <c r="O56" s="83"/>
    </row>
    <row r="57" spans="13:15" s="7" customFormat="1" ht="12.75">
      <c r="M57" s="83"/>
      <c r="N57" s="103"/>
      <c r="O57" s="83"/>
    </row>
    <row r="58" spans="13:15" s="7" customFormat="1" ht="12.75">
      <c r="M58" s="83"/>
      <c r="N58" s="103"/>
      <c r="O58" s="83"/>
    </row>
    <row r="59" spans="13:15" s="7" customFormat="1" ht="12.75">
      <c r="M59" s="83"/>
      <c r="N59" s="103"/>
      <c r="O59" s="83"/>
    </row>
    <row r="60" spans="13:15" s="7" customFormat="1" ht="12.75">
      <c r="M60" s="83"/>
      <c r="N60" s="103"/>
      <c r="O60" s="83"/>
    </row>
    <row r="61" spans="1:15" ht="18">
      <c r="A61" s="2" t="s">
        <v>1</v>
      </c>
      <c r="J61" s="23"/>
      <c r="M61" s="83"/>
      <c r="N61" s="9"/>
      <c r="O61" s="9"/>
    </row>
    <row r="62" spans="10:15" s="7" customFormat="1" ht="12.75">
      <c r="J62" s="51"/>
      <c r="M62" s="83"/>
      <c r="N62" s="103"/>
      <c r="O62" s="103"/>
    </row>
    <row r="63" spans="13:15" ht="12.75">
      <c r="M63" s="83"/>
      <c r="N63" s="9"/>
      <c r="O63" s="9"/>
    </row>
    <row r="64" spans="1:15" ht="18">
      <c r="A64" s="2" t="s">
        <v>2</v>
      </c>
      <c r="H64" s="22"/>
      <c r="I64" s="24"/>
      <c r="J64" s="23"/>
      <c r="M64" s="83"/>
      <c r="N64" s="9"/>
      <c r="O64" s="9"/>
    </row>
    <row r="65" spans="1:15" ht="12.75">
      <c r="A65" s="7"/>
      <c r="B65" s="7"/>
      <c r="C65" s="7"/>
      <c r="D65" s="7"/>
      <c r="E65" s="7"/>
      <c r="F65" s="7"/>
      <c r="G65" s="7"/>
      <c r="H65" s="8"/>
      <c r="I65" s="7"/>
      <c r="M65" s="83"/>
      <c r="N65" s="9"/>
      <c r="O65" s="9"/>
    </row>
    <row r="66" spans="1:15" ht="15.75">
      <c r="A66" s="18" t="s">
        <v>3</v>
      </c>
      <c r="B66" s="44"/>
      <c r="C66" s="44"/>
      <c r="D66" s="44"/>
      <c r="E66" s="44"/>
      <c r="F66" s="44"/>
      <c r="G66" s="45"/>
      <c r="H66" s="46"/>
      <c r="I66" s="43">
        <f>SUM(H68:H82)</f>
        <v>6292</v>
      </c>
      <c r="M66" s="83"/>
      <c r="N66" s="9"/>
      <c r="O66" s="9"/>
    </row>
    <row r="67" spans="1:15" ht="12.75">
      <c r="A67" s="3"/>
      <c r="G67" s="4"/>
      <c r="H67" s="6"/>
      <c r="M67" s="83"/>
      <c r="N67" s="9"/>
      <c r="O67" s="9"/>
    </row>
    <row r="68" spans="1:15" ht="12.75">
      <c r="A68" s="3"/>
      <c r="B68" t="s">
        <v>4</v>
      </c>
      <c r="H68" s="17">
        <f>SUM(G69:G77)</f>
        <v>2751</v>
      </c>
      <c r="M68" s="9"/>
      <c r="N68" s="9"/>
      <c r="O68" s="9"/>
    </row>
    <row r="69" spans="1:15" ht="12.75">
      <c r="A69" s="3"/>
      <c r="C69" t="s">
        <v>52</v>
      </c>
      <c r="G69" s="16">
        <f>SUM(F70:F72)</f>
        <v>1500</v>
      </c>
      <c r="H69" s="16"/>
      <c r="M69" s="9"/>
      <c r="N69" s="9"/>
      <c r="O69" s="9"/>
    </row>
    <row r="70" spans="1:8" ht="12.75">
      <c r="A70" s="3"/>
      <c r="D70" t="s">
        <v>161</v>
      </c>
      <c r="F70" s="17">
        <v>500</v>
      </c>
      <c r="G70" s="17"/>
      <c r="H70" s="16"/>
    </row>
    <row r="71" spans="1:8" ht="12.75">
      <c r="A71" s="3"/>
      <c r="D71" t="s">
        <v>327</v>
      </c>
      <c r="F71" s="17">
        <v>500</v>
      </c>
      <c r="G71" s="17"/>
      <c r="H71" s="16"/>
    </row>
    <row r="72" spans="1:8" ht="12.75">
      <c r="A72" s="3"/>
      <c r="D72" t="s">
        <v>193</v>
      </c>
      <c r="F72" s="17">
        <v>500</v>
      </c>
      <c r="G72" s="17"/>
      <c r="H72" s="16"/>
    </row>
    <row r="73" spans="1:8" ht="12.75">
      <c r="A73" s="3"/>
      <c r="C73" t="s">
        <v>97</v>
      </c>
      <c r="G73" s="17">
        <v>50</v>
      </c>
      <c r="H73" s="16"/>
    </row>
    <row r="74" spans="1:8" ht="12.75">
      <c r="A74" s="3"/>
      <c r="C74" t="s">
        <v>259</v>
      </c>
      <c r="G74" s="17">
        <v>770</v>
      </c>
      <c r="H74" s="16"/>
    </row>
    <row r="75" spans="1:8" ht="12.75">
      <c r="A75" s="3"/>
      <c r="C75" t="s">
        <v>318</v>
      </c>
      <c r="G75">
        <v>43</v>
      </c>
      <c r="H75" s="16"/>
    </row>
    <row r="76" spans="1:8" ht="12.75">
      <c r="A76" s="3"/>
      <c r="C76" s="78" t="s">
        <v>429</v>
      </c>
      <c r="G76" s="17">
        <v>59</v>
      </c>
      <c r="H76" s="16"/>
    </row>
    <row r="77" spans="1:8" ht="12.75">
      <c r="A77" s="3"/>
      <c r="C77" s="78" t="s">
        <v>328</v>
      </c>
      <c r="G77" s="17">
        <v>329</v>
      </c>
      <c r="H77" s="16"/>
    </row>
    <row r="78" spans="1:8" ht="12.75">
      <c r="A78" s="3"/>
      <c r="B78" t="s">
        <v>6</v>
      </c>
      <c r="G78" s="17"/>
      <c r="H78" s="17">
        <v>1500</v>
      </c>
    </row>
    <row r="79" spans="1:8" ht="12.75">
      <c r="A79" s="3"/>
      <c r="C79" t="s">
        <v>52</v>
      </c>
      <c r="G79" s="17">
        <v>1500</v>
      </c>
      <c r="H79" s="16"/>
    </row>
    <row r="80" spans="1:9" ht="12.75">
      <c r="A80" s="3"/>
      <c r="B80" t="s">
        <v>30</v>
      </c>
      <c r="H80" s="78">
        <v>500</v>
      </c>
      <c r="I80" s="105"/>
    </row>
    <row r="81" spans="1:9" ht="12.75">
      <c r="A81" s="3"/>
      <c r="B81" t="s">
        <v>5</v>
      </c>
      <c r="H81" s="78">
        <v>100</v>
      </c>
      <c r="I81" s="105"/>
    </row>
    <row r="82" spans="1:8" ht="12.75">
      <c r="A82" s="3"/>
      <c r="B82" t="s">
        <v>7</v>
      </c>
      <c r="H82" s="16">
        <f>SUM(G85:G99)</f>
        <v>1441</v>
      </c>
    </row>
    <row r="83" spans="7:8" ht="12.75">
      <c r="G83" s="4"/>
      <c r="H83" s="16"/>
    </row>
    <row r="84" spans="1:8" ht="12.75">
      <c r="A84" t="s">
        <v>28</v>
      </c>
      <c r="G84" s="4"/>
      <c r="H84" s="16"/>
    </row>
    <row r="85" spans="2:8" ht="12.75">
      <c r="B85" s="5" t="s">
        <v>52</v>
      </c>
      <c r="G85" s="4">
        <v>56</v>
      </c>
      <c r="H85" s="4"/>
    </row>
    <row r="86" spans="2:8" ht="12.75">
      <c r="B86" t="s">
        <v>53</v>
      </c>
      <c r="G86" s="4"/>
      <c r="H86" s="4"/>
    </row>
    <row r="87" spans="2:8" ht="12.75">
      <c r="B87" t="s">
        <v>81</v>
      </c>
      <c r="G87" s="4"/>
      <c r="H87" s="4"/>
    </row>
    <row r="88" spans="2:8" ht="12.75">
      <c r="B88" s="5" t="s">
        <v>54</v>
      </c>
      <c r="G88" s="16">
        <v>593</v>
      </c>
      <c r="H88" s="57"/>
    </row>
    <row r="89" spans="2:8" ht="12.75">
      <c r="B89" t="s">
        <v>278</v>
      </c>
      <c r="G89" s="4"/>
      <c r="H89" s="4"/>
    </row>
    <row r="90" spans="2:8" ht="12.75">
      <c r="B90" s="5" t="s">
        <v>55</v>
      </c>
      <c r="G90" s="79">
        <v>550</v>
      </c>
      <c r="H90" s="105"/>
    </row>
    <row r="91" spans="2:8" ht="12.75">
      <c r="B91" t="s">
        <v>82</v>
      </c>
      <c r="G91" s="4"/>
      <c r="H91" s="4"/>
    </row>
    <row r="92" spans="2:8" ht="12.75">
      <c r="B92" s="7" t="s">
        <v>137</v>
      </c>
      <c r="G92" s="4"/>
      <c r="H92" s="4"/>
    </row>
    <row r="93" spans="2:8" ht="12.75">
      <c r="B93" s="84" t="s">
        <v>279</v>
      </c>
      <c r="G93" s="4">
        <v>60</v>
      </c>
      <c r="H93" s="4"/>
    </row>
    <row r="94" spans="2:8" ht="12.75">
      <c r="B94" s="78" t="s">
        <v>206</v>
      </c>
      <c r="G94" s="4"/>
      <c r="H94" s="4"/>
    </row>
    <row r="95" spans="2:8" ht="12.75">
      <c r="B95" s="5" t="s">
        <v>280</v>
      </c>
      <c r="G95" s="4">
        <v>64</v>
      </c>
      <c r="H95" s="4"/>
    </row>
    <row r="96" spans="2:8" ht="12.75">
      <c r="B96" s="7" t="s">
        <v>179</v>
      </c>
      <c r="G96" s="4"/>
      <c r="H96" s="4"/>
    </row>
    <row r="97" spans="2:8" ht="12.75">
      <c r="B97" s="5" t="s">
        <v>259</v>
      </c>
      <c r="G97" s="4">
        <v>43</v>
      </c>
      <c r="H97" s="4"/>
    </row>
    <row r="98" spans="2:8" ht="12.75">
      <c r="B98" s="5" t="s">
        <v>318</v>
      </c>
      <c r="G98" s="4">
        <v>19</v>
      </c>
      <c r="H98" s="4"/>
    </row>
    <row r="99" spans="2:8" ht="12.75">
      <c r="B99" s="5" t="s">
        <v>328</v>
      </c>
      <c r="G99" s="4">
        <v>56</v>
      </c>
      <c r="H99" s="4"/>
    </row>
    <row r="100" spans="7:8" ht="12.75">
      <c r="G100" s="4"/>
      <c r="H100" s="4"/>
    </row>
    <row r="101" spans="1:8" ht="12.75">
      <c r="A101" t="s">
        <v>448</v>
      </c>
      <c r="G101" s="4"/>
      <c r="H101" s="4"/>
    </row>
    <row r="102" spans="1:8" ht="12.75">
      <c r="A102" t="s">
        <v>447</v>
      </c>
      <c r="G102" s="4"/>
      <c r="H102" s="4"/>
    </row>
    <row r="103" spans="7:8" ht="12.75">
      <c r="G103" s="4"/>
      <c r="H103" s="4"/>
    </row>
    <row r="104" spans="7:8" ht="12.75">
      <c r="G104" s="4"/>
      <c r="H104" s="4"/>
    </row>
    <row r="105" spans="7:8" ht="12.75">
      <c r="G105" s="4"/>
      <c r="H105" s="4"/>
    </row>
    <row r="106" spans="1:9" ht="15.75">
      <c r="A106" s="18" t="s">
        <v>8</v>
      </c>
      <c r="B106" s="44"/>
      <c r="C106" s="44"/>
      <c r="D106" s="44"/>
      <c r="E106" s="44"/>
      <c r="F106" s="44"/>
      <c r="G106" s="45"/>
      <c r="I106" s="53">
        <v>1221</v>
      </c>
    </row>
    <row r="107" spans="7:8" ht="12.75">
      <c r="G107" s="4"/>
      <c r="H107" s="4"/>
    </row>
    <row r="108" spans="1:8" ht="12.75">
      <c r="A108" t="s">
        <v>180</v>
      </c>
      <c r="G108" s="4"/>
      <c r="H108" s="4"/>
    </row>
    <row r="109" spans="7:8" ht="12.75">
      <c r="G109" s="4"/>
      <c r="H109" s="4"/>
    </row>
    <row r="110" spans="7:8" ht="12.75">
      <c r="G110" s="4"/>
      <c r="H110" s="4"/>
    </row>
    <row r="111" spans="4:8" ht="13.5" thickBot="1">
      <c r="D111" s="74" t="s">
        <v>235</v>
      </c>
      <c r="E111" s="138" t="s">
        <v>232</v>
      </c>
      <c r="F111" s="131"/>
      <c r="G111" s="98" t="s">
        <v>2</v>
      </c>
      <c r="H111" s="76" t="s">
        <v>182</v>
      </c>
    </row>
    <row r="112" spans="4:8" ht="13.5" thickBot="1">
      <c r="D112" s="75" t="s">
        <v>157</v>
      </c>
      <c r="E112" s="139" t="s">
        <v>233</v>
      </c>
      <c r="F112" s="137" t="s">
        <v>234</v>
      </c>
      <c r="G112" s="99" t="s">
        <v>158</v>
      </c>
      <c r="H112" s="89" t="s">
        <v>241</v>
      </c>
    </row>
    <row r="113" spans="1:8" ht="12.75">
      <c r="A113" s="120" t="s">
        <v>9</v>
      </c>
      <c r="B113" s="121"/>
      <c r="C113" s="122"/>
      <c r="D113" s="118">
        <f>G113+H113</f>
        <v>2700</v>
      </c>
      <c r="E113" s="116">
        <v>0</v>
      </c>
      <c r="F113" s="113">
        <v>2533</v>
      </c>
      <c r="G113" s="101">
        <f>SUM(E113:F113)</f>
        <v>2533</v>
      </c>
      <c r="H113" s="66">
        <v>167</v>
      </c>
    </row>
    <row r="114" spans="1:8" ht="12.75">
      <c r="A114" s="123" t="s">
        <v>10</v>
      </c>
      <c r="B114" s="9"/>
      <c r="C114" s="124"/>
      <c r="D114" s="67">
        <f>G114+H114</f>
        <v>2950</v>
      </c>
      <c r="E114" s="116">
        <v>0</v>
      </c>
      <c r="F114" s="73">
        <v>2615</v>
      </c>
      <c r="G114" s="100">
        <f>SUM(E114:F114)</f>
        <v>2615</v>
      </c>
      <c r="H114" s="68">
        <v>335</v>
      </c>
    </row>
    <row r="115" spans="1:8" ht="12.75">
      <c r="A115" s="123" t="s">
        <v>11</v>
      </c>
      <c r="B115" s="9"/>
      <c r="C115" s="124"/>
      <c r="D115" s="67">
        <f>G115+H115</f>
        <v>550</v>
      </c>
      <c r="E115" s="116">
        <v>50</v>
      </c>
      <c r="F115" s="73">
        <v>500</v>
      </c>
      <c r="G115" s="100">
        <f>SUM(E115:F115)</f>
        <v>550</v>
      </c>
      <c r="H115" s="68"/>
    </row>
    <row r="116" spans="1:8" ht="12.75">
      <c r="A116" s="123" t="s">
        <v>80</v>
      </c>
      <c r="B116" s="9"/>
      <c r="C116" s="124"/>
      <c r="D116" s="119">
        <f>G116+H116</f>
        <v>1360</v>
      </c>
      <c r="E116" s="117">
        <v>1171</v>
      </c>
      <c r="F116" s="114">
        <v>189</v>
      </c>
      <c r="G116" s="102">
        <f>SUM(E116:F116)</f>
        <v>1360</v>
      </c>
      <c r="H116" s="70"/>
    </row>
    <row r="117" spans="1:8" ht="13.5" thickBot="1">
      <c r="A117" s="127" t="s">
        <v>158</v>
      </c>
      <c r="B117" s="125"/>
      <c r="C117" s="126"/>
      <c r="D117" s="119">
        <f>SUM(D113:D116)</f>
        <v>7560</v>
      </c>
      <c r="E117" s="140">
        <f>SUM(E113:E116)</f>
        <v>1221</v>
      </c>
      <c r="F117" s="115">
        <f>SUM(F113:F116)</f>
        <v>5837</v>
      </c>
      <c r="G117" s="71">
        <f>SUM(G113:G116)</f>
        <v>7058</v>
      </c>
      <c r="H117" s="72">
        <f>SUM(H113:H116)</f>
        <v>502</v>
      </c>
    </row>
    <row r="118" spans="1:8" ht="12.75">
      <c r="A118" s="9"/>
      <c r="B118" s="9"/>
      <c r="C118" s="9"/>
      <c r="D118" s="67"/>
      <c r="E118" s="67"/>
      <c r="F118" s="67"/>
      <c r="G118" s="67"/>
      <c r="H118" s="73"/>
    </row>
    <row r="119" spans="1:8" ht="12.75">
      <c r="A119" s="90" t="s">
        <v>302</v>
      </c>
      <c r="B119" s="9"/>
      <c r="C119" s="9"/>
      <c r="D119" s="67"/>
      <c r="E119" s="67"/>
      <c r="F119" s="67"/>
      <c r="G119" s="67"/>
      <c r="H119" s="73"/>
    </row>
    <row r="120" spans="1:9" ht="12.75">
      <c r="A120" t="s">
        <v>445</v>
      </c>
      <c r="B120" s="9"/>
      <c r="C120" s="9"/>
      <c r="D120" s="9"/>
      <c r="E120" s="9"/>
      <c r="F120" s="67"/>
      <c r="G120" s="69"/>
      <c r="H120" s="67"/>
      <c r="I120" s="73"/>
    </row>
    <row r="121" spans="1:9" ht="12.75">
      <c r="A121" t="s">
        <v>495</v>
      </c>
      <c r="B121" s="9"/>
      <c r="C121" s="9"/>
      <c r="D121" s="9"/>
      <c r="E121" s="9"/>
      <c r="F121" s="67"/>
      <c r="G121" s="69"/>
      <c r="H121" s="67"/>
      <c r="I121" s="73"/>
    </row>
    <row r="122" spans="2:9" ht="12.75">
      <c r="B122" s="9"/>
      <c r="C122" s="9"/>
      <c r="D122" s="9"/>
      <c r="E122" s="9"/>
      <c r="F122" s="67"/>
      <c r="G122" s="69"/>
      <c r="H122" s="67"/>
      <c r="I122" s="73"/>
    </row>
    <row r="123" spans="6:8" ht="12.75">
      <c r="F123" s="4"/>
      <c r="G123" s="4"/>
      <c r="H123" s="16"/>
    </row>
    <row r="124" spans="1:10" ht="15.75">
      <c r="A124" s="18" t="s">
        <v>124</v>
      </c>
      <c r="B124" s="44"/>
      <c r="C124" s="44"/>
      <c r="D124" s="44"/>
      <c r="E124" s="44"/>
      <c r="F124" s="45"/>
      <c r="G124" s="45"/>
      <c r="I124" s="43">
        <f>H126+H131+H148+H150</f>
        <v>1722</v>
      </c>
      <c r="J124" s="60"/>
    </row>
    <row r="125" spans="6:8" ht="12.75">
      <c r="F125" s="4"/>
      <c r="G125" s="4"/>
      <c r="H125" s="4"/>
    </row>
    <row r="126" spans="1:8" ht="12.75">
      <c r="A126" s="12" t="s">
        <v>197</v>
      </c>
      <c r="B126" s="12"/>
      <c r="C126" s="12"/>
      <c r="D126" s="12"/>
      <c r="E126" s="10"/>
      <c r="F126" s="11"/>
      <c r="H126" s="11">
        <f>G127+G128+G129</f>
        <v>110</v>
      </c>
    </row>
    <row r="127" spans="1:8" ht="12.75">
      <c r="A127" s="12"/>
      <c r="B127" s="10" t="s">
        <v>352</v>
      </c>
      <c r="C127" s="12"/>
      <c r="D127" s="12"/>
      <c r="E127" s="10"/>
      <c r="F127" s="11"/>
      <c r="G127">
        <v>35</v>
      </c>
      <c r="H127" s="11"/>
    </row>
    <row r="128" spans="1:8" ht="12.75">
      <c r="A128" s="12"/>
      <c r="B128" s="10" t="s">
        <v>353</v>
      </c>
      <c r="C128" s="12"/>
      <c r="D128" s="12"/>
      <c r="E128" s="10"/>
      <c r="F128" s="11"/>
      <c r="G128">
        <v>50</v>
      </c>
      <c r="H128" s="11"/>
    </row>
    <row r="129" spans="1:8" ht="12.75">
      <c r="A129" s="12"/>
      <c r="B129" s="10" t="s">
        <v>374</v>
      </c>
      <c r="C129" s="12"/>
      <c r="D129" s="12"/>
      <c r="E129" s="10"/>
      <c r="F129" s="11"/>
      <c r="G129">
        <v>25</v>
      </c>
      <c r="H129" s="11"/>
    </row>
    <row r="130" spans="6:8" ht="12.75">
      <c r="F130" s="4"/>
      <c r="H130" s="4"/>
    </row>
    <row r="131" spans="1:9" ht="12.75">
      <c r="A131" s="12" t="s">
        <v>132</v>
      </c>
      <c r="B131" s="12"/>
      <c r="C131" s="12"/>
      <c r="D131" s="12"/>
      <c r="F131" s="4"/>
      <c r="H131" s="30">
        <f>SUM(G132:G146)</f>
        <v>1562</v>
      </c>
      <c r="I131" s="32"/>
    </row>
    <row r="132" spans="1:9" ht="12.75">
      <c r="A132" s="12"/>
      <c r="B132" s="10" t="s">
        <v>284</v>
      </c>
      <c r="C132" s="12"/>
      <c r="D132" s="12"/>
      <c r="F132" s="4"/>
      <c r="G132">
        <v>30</v>
      </c>
      <c r="H132" s="16"/>
      <c r="I132" s="32"/>
    </row>
    <row r="133" spans="1:9" ht="12.75">
      <c r="A133" s="12"/>
      <c r="B133" s="10" t="s">
        <v>347</v>
      </c>
      <c r="C133" s="12"/>
      <c r="D133" s="12"/>
      <c r="F133" s="4"/>
      <c r="G133">
        <v>25</v>
      </c>
      <c r="H133" s="16"/>
      <c r="I133" s="32"/>
    </row>
    <row r="134" spans="1:9" ht="12.75">
      <c r="A134" s="12"/>
      <c r="B134" s="10" t="s">
        <v>348</v>
      </c>
      <c r="C134" s="12"/>
      <c r="D134" s="12"/>
      <c r="F134" s="4"/>
      <c r="G134">
        <v>65</v>
      </c>
      <c r="H134" s="16"/>
      <c r="I134" s="32"/>
    </row>
    <row r="135" spans="1:9" ht="12.75">
      <c r="A135" s="12"/>
      <c r="B135" s="10" t="s">
        <v>349</v>
      </c>
      <c r="C135" s="12"/>
      <c r="D135" s="12"/>
      <c r="F135" s="4"/>
      <c r="G135">
        <v>40</v>
      </c>
      <c r="H135" s="16"/>
      <c r="I135" s="32"/>
    </row>
    <row r="136" spans="1:9" ht="12.75">
      <c r="A136" s="12"/>
      <c r="B136" s="10" t="s">
        <v>350</v>
      </c>
      <c r="C136" s="12"/>
      <c r="D136" s="12"/>
      <c r="F136" s="4"/>
      <c r="G136">
        <v>50</v>
      </c>
      <c r="H136" s="16"/>
      <c r="I136" s="32"/>
    </row>
    <row r="137" spans="1:9" ht="12.75">
      <c r="A137" s="12"/>
      <c r="B137" s="10" t="s">
        <v>321</v>
      </c>
      <c r="C137" s="12"/>
      <c r="D137" s="12"/>
      <c r="F137" s="4"/>
      <c r="G137">
        <v>30</v>
      </c>
      <c r="H137" s="16"/>
      <c r="I137" s="32"/>
    </row>
    <row r="138" spans="1:9" ht="12.75">
      <c r="A138" s="12"/>
      <c r="B138" s="10" t="s">
        <v>351</v>
      </c>
      <c r="C138" s="12"/>
      <c r="D138" s="12"/>
      <c r="F138" s="4"/>
      <c r="G138" s="78">
        <v>150</v>
      </c>
      <c r="H138" s="133"/>
      <c r="I138" s="32"/>
    </row>
    <row r="139" spans="1:9" ht="12.75">
      <c r="A139" s="12"/>
      <c r="B139" s="10" t="s">
        <v>354</v>
      </c>
      <c r="C139" s="12"/>
      <c r="D139" s="12"/>
      <c r="F139" s="4"/>
      <c r="G139" s="78">
        <v>150</v>
      </c>
      <c r="H139" s="133"/>
      <c r="I139" s="32"/>
    </row>
    <row r="140" spans="1:9" ht="12.75">
      <c r="A140" s="12"/>
      <c r="B140" s="10" t="s">
        <v>355</v>
      </c>
      <c r="C140" s="12"/>
      <c r="D140" s="12"/>
      <c r="F140" s="4"/>
      <c r="G140" s="78">
        <v>90</v>
      </c>
      <c r="H140" s="132"/>
      <c r="I140" s="32"/>
    </row>
    <row r="141" spans="1:9" ht="12.75">
      <c r="A141" s="12"/>
      <c r="B141" s="10" t="s">
        <v>356</v>
      </c>
      <c r="C141" s="12"/>
      <c r="D141" s="12"/>
      <c r="F141" s="4"/>
      <c r="G141" s="78">
        <v>350</v>
      </c>
      <c r="H141" s="133"/>
      <c r="I141" s="32"/>
    </row>
    <row r="142" spans="1:9" ht="12.75">
      <c r="A142" s="12"/>
      <c r="B142" s="10" t="s">
        <v>357</v>
      </c>
      <c r="C142" s="12"/>
      <c r="D142" s="12"/>
      <c r="F142" s="4"/>
      <c r="G142" s="78">
        <v>52</v>
      </c>
      <c r="H142" s="133"/>
      <c r="I142" s="32"/>
    </row>
    <row r="143" spans="1:9" ht="12.75">
      <c r="A143" s="12"/>
      <c r="B143" s="10" t="s">
        <v>358</v>
      </c>
      <c r="C143" s="12"/>
      <c r="D143" s="12"/>
      <c r="F143" s="4"/>
      <c r="G143" s="78">
        <v>200</v>
      </c>
      <c r="H143" s="133"/>
      <c r="I143" s="32"/>
    </row>
    <row r="144" spans="1:9" ht="12.75">
      <c r="A144" s="12"/>
      <c r="B144" s="10" t="s">
        <v>359</v>
      </c>
      <c r="C144" s="12"/>
      <c r="D144" s="12"/>
      <c r="F144" s="4"/>
      <c r="G144">
        <v>150</v>
      </c>
      <c r="H144" s="16"/>
      <c r="I144" s="32"/>
    </row>
    <row r="145" spans="1:9" ht="12.75">
      <c r="A145" s="12"/>
      <c r="B145" s="10" t="s">
        <v>360</v>
      </c>
      <c r="C145" s="12"/>
      <c r="D145" s="12"/>
      <c r="F145" s="4"/>
      <c r="G145">
        <v>30</v>
      </c>
      <c r="H145" s="16"/>
      <c r="I145" s="32"/>
    </row>
    <row r="146" spans="1:9" ht="12.75">
      <c r="A146" s="12"/>
      <c r="B146" s="10" t="s">
        <v>361</v>
      </c>
      <c r="C146" s="12"/>
      <c r="D146" s="12"/>
      <c r="F146" s="4"/>
      <c r="G146">
        <v>150</v>
      </c>
      <c r="H146" s="16"/>
      <c r="I146" s="32"/>
    </row>
    <row r="147" spans="2:8" ht="12.75">
      <c r="B147" s="10"/>
      <c r="F147" s="4"/>
      <c r="G147" s="7"/>
      <c r="H147" s="4"/>
    </row>
    <row r="148" spans="1:8" s="78" customFormat="1" ht="12.75">
      <c r="A148" s="5" t="s">
        <v>133</v>
      </c>
      <c r="F148" s="79"/>
      <c r="H148" s="16">
        <f>SUM(G149:G149)</f>
        <v>0</v>
      </c>
    </row>
    <row r="149" spans="1:8" s="78" customFormat="1" ht="12.75">
      <c r="A149" s="5"/>
      <c r="B149" s="10"/>
      <c r="C149" s="12"/>
      <c r="D149" s="12"/>
      <c r="E149"/>
      <c r="F149" s="16"/>
      <c r="H149" s="80"/>
    </row>
    <row r="150" spans="1:8" ht="12.75">
      <c r="A150" s="5" t="s">
        <v>134</v>
      </c>
      <c r="B150" s="10"/>
      <c r="F150" s="4"/>
      <c r="G150" s="7"/>
      <c r="H150" s="4">
        <v>50</v>
      </c>
    </row>
    <row r="151" spans="1:8" ht="12.75">
      <c r="A151" s="5"/>
      <c r="B151" s="10"/>
      <c r="F151" s="4"/>
      <c r="G151" s="7"/>
      <c r="H151" s="4"/>
    </row>
    <row r="152" spans="1:8" ht="12.75">
      <c r="A152" s="78" t="s">
        <v>248</v>
      </c>
      <c r="B152" s="10"/>
      <c r="F152" s="4"/>
      <c r="G152" s="7"/>
      <c r="H152" s="4"/>
    </row>
    <row r="153" spans="2:8" ht="12.75">
      <c r="B153" s="10"/>
      <c r="F153" s="4"/>
      <c r="G153" s="7"/>
      <c r="H153" s="4"/>
    </row>
    <row r="154" spans="2:8" ht="12.75">
      <c r="B154" s="10"/>
      <c r="F154" s="4"/>
      <c r="G154" s="7"/>
      <c r="H154" s="4"/>
    </row>
    <row r="155" spans="1:9" ht="15.75">
      <c r="A155" s="18" t="s">
        <v>12</v>
      </c>
      <c r="B155" s="44"/>
      <c r="C155" s="44"/>
      <c r="D155" s="44"/>
      <c r="E155" s="44"/>
      <c r="F155" s="45"/>
      <c r="G155" s="45"/>
      <c r="H155" s="46"/>
      <c r="I155" s="43">
        <f>SUM(G157:G172)</f>
        <v>2627</v>
      </c>
    </row>
    <row r="156" spans="1:9" ht="12.75">
      <c r="A156" s="3"/>
      <c r="F156" s="4"/>
      <c r="G156" s="4"/>
      <c r="H156" s="6"/>
      <c r="I156" s="25"/>
    </row>
    <row r="157" spans="1:9" ht="12.75">
      <c r="A157" s="3"/>
      <c r="B157" s="5" t="s">
        <v>85</v>
      </c>
      <c r="F157" s="4"/>
      <c r="G157" s="4">
        <f>SUM(F158:F163)</f>
        <v>174</v>
      </c>
      <c r="H157" s="6"/>
      <c r="I157" s="25"/>
    </row>
    <row r="158" spans="1:9" ht="12.75">
      <c r="A158" s="3"/>
      <c r="C158" t="s">
        <v>52</v>
      </c>
      <c r="F158" s="4">
        <v>30</v>
      </c>
      <c r="G158" s="4"/>
      <c r="H158" s="6"/>
      <c r="I158" s="25"/>
    </row>
    <row r="159" spans="1:9" ht="12.75">
      <c r="A159" s="3"/>
      <c r="C159" t="s">
        <v>98</v>
      </c>
      <c r="F159" s="4">
        <v>50</v>
      </c>
      <c r="G159" s="4"/>
      <c r="H159" s="6"/>
      <c r="I159" s="25"/>
    </row>
    <row r="160" spans="1:9" ht="12.75">
      <c r="A160" s="3"/>
      <c r="C160" t="s">
        <v>135</v>
      </c>
      <c r="F160" s="4">
        <v>26</v>
      </c>
      <c r="G160" s="4"/>
      <c r="H160" s="6"/>
      <c r="I160" s="25"/>
    </row>
    <row r="161" spans="1:9" ht="12.75">
      <c r="A161" s="3"/>
      <c r="C161" t="s">
        <v>293</v>
      </c>
      <c r="F161" s="4">
        <v>15</v>
      </c>
      <c r="G161" s="4"/>
      <c r="H161" s="6"/>
      <c r="I161" s="25"/>
    </row>
    <row r="162" spans="1:9" ht="12.75">
      <c r="A162" s="3"/>
      <c r="C162" t="s">
        <v>329</v>
      </c>
      <c r="F162" s="4">
        <v>35</v>
      </c>
      <c r="G162" s="4"/>
      <c r="H162" s="6"/>
      <c r="I162" s="25"/>
    </row>
    <row r="163" spans="1:9" ht="12.75">
      <c r="A163" s="3"/>
      <c r="C163" t="s">
        <v>330</v>
      </c>
      <c r="F163" s="4">
        <v>18</v>
      </c>
      <c r="G163" s="4"/>
      <c r="H163" s="6"/>
      <c r="I163" s="25"/>
    </row>
    <row r="164" spans="1:9" ht="12.75">
      <c r="A164" s="3"/>
      <c r="F164" s="4"/>
      <c r="G164" s="4"/>
      <c r="H164" s="6"/>
      <c r="I164" s="25"/>
    </row>
    <row r="165" spans="1:9" ht="12.75">
      <c r="A165" s="3"/>
      <c r="B165" s="5" t="s">
        <v>86</v>
      </c>
      <c r="G165" s="16">
        <f>SUM(F166:F170)</f>
        <v>1511</v>
      </c>
      <c r="H165" s="54"/>
      <c r="I165" s="25"/>
    </row>
    <row r="166" spans="1:9" ht="12.75">
      <c r="A166" s="3"/>
      <c r="C166" t="s">
        <v>98</v>
      </c>
      <c r="F166" s="4">
        <v>150</v>
      </c>
      <c r="G166" s="4"/>
      <c r="H166" s="54"/>
      <c r="I166" s="25"/>
    </row>
    <row r="167" spans="1:9" ht="12.75">
      <c r="A167" s="3"/>
      <c r="C167" t="s">
        <v>318</v>
      </c>
      <c r="F167" s="16">
        <v>95</v>
      </c>
      <c r="G167" s="4"/>
      <c r="H167" s="54"/>
      <c r="I167" s="25"/>
    </row>
    <row r="168" spans="1:9" ht="12.75">
      <c r="A168" s="3"/>
      <c r="C168" t="s">
        <v>259</v>
      </c>
      <c r="F168" s="16">
        <v>859</v>
      </c>
      <c r="G168" s="4"/>
      <c r="H168" s="54"/>
      <c r="I168" s="25"/>
    </row>
    <row r="169" spans="1:9" ht="12.75">
      <c r="A169" s="3"/>
      <c r="C169" s="78" t="s">
        <v>429</v>
      </c>
      <c r="F169" s="16">
        <v>30</v>
      </c>
      <c r="G169" s="4"/>
      <c r="H169" s="54"/>
      <c r="I169" s="25"/>
    </row>
    <row r="170" spans="1:9" ht="12.75">
      <c r="A170" s="3"/>
      <c r="C170" s="78" t="s">
        <v>328</v>
      </c>
      <c r="F170" s="16">
        <v>377</v>
      </c>
      <c r="G170" s="4"/>
      <c r="H170" s="54"/>
      <c r="I170" s="25"/>
    </row>
    <row r="171" spans="1:9" ht="12.75">
      <c r="A171" s="3"/>
      <c r="F171" s="16"/>
      <c r="G171" s="4"/>
      <c r="H171" s="54"/>
      <c r="I171" s="25"/>
    </row>
    <row r="172" spans="1:9" ht="12.75">
      <c r="A172" s="3"/>
      <c r="B172" s="5" t="s">
        <v>251</v>
      </c>
      <c r="G172" s="16">
        <f>SUM(F173:F177)</f>
        <v>942</v>
      </c>
      <c r="H172" s="54"/>
      <c r="I172" s="25"/>
    </row>
    <row r="173" spans="1:9" ht="12.75">
      <c r="A173" s="3"/>
      <c r="C173" t="s">
        <v>98</v>
      </c>
      <c r="F173">
        <v>70</v>
      </c>
      <c r="G173" s="16"/>
      <c r="H173" s="6"/>
      <c r="I173" s="25"/>
    </row>
    <row r="174" spans="1:9" ht="12.75">
      <c r="A174" s="3"/>
      <c r="C174" t="s">
        <v>318</v>
      </c>
      <c r="F174" s="16">
        <v>67</v>
      </c>
      <c r="G174" s="16"/>
      <c r="H174" s="6"/>
      <c r="I174" s="25"/>
    </row>
    <row r="175" spans="1:9" ht="12.75">
      <c r="A175" s="3"/>
      <c r="C175" t="s">
        <v>259</v>
      </c>
      <c r="F175" s="16">
        <v>665</v>
      </c>
      <c r="G175" s="16"/>
      <c r="H175" s="6"/>
      <c r="I175" s="25"/>
    </row>
    <row r="176" spans="1:9" ht="12.75">
      <c r="A176" s="3"/>
      <c r="C176" s="78" t="s">
        <v>429</v>
      </c>
      <c r="F176" s="16">
        <v>30</v>
      </c>
      <c r="G176" s="16"/>
      <c r="H176" s="6"/>
      <c r="I176" s="25"/>
    </row>
    <row r="177" spans="1:9" ht="12.75">
      <c r="A177" s="3"/>
      <c r="C177" s="78" t="s">
        <v>328</v>
      </c>
      <c r="F177" s="16">
        <v>110</v>
      </c>
      <c r="G177" s="16"/>
      <c r="H177" s="6"/>
      <c r="I177" s="25"/>
    </row>
    <row r="178" spans="1:9" ht="12.75">
      <c r="A178" s="3"/>
      <c r="G178" s="16"/>
      <c r="H178" s="6"/>
      <c r="I178" s="25"/>
    </row>
    <row r="179" spans="1:9" ht="12.75">
      <c r="A179" s="78" t="s">
        <v>332</v>
      </c>
      <c r="G179" s="16"/>
      <c r="H179" s="6"/>
      <c r="I179" s="25"/>
    </row>
    <row r="180" spans="1:9" ht="12.75">
      <c r="A180" s="78"/>
      <c r="G180" s="16"/>
      <c r="H180" s="6"/>
      <c r="I180" s="25"/>
    </row>
    <row r="181" spans="1:9" ht="12.75">
      <c r="A181" s="78"/>
      <c r="G181" s="16"/>
      <c r="H181" s="6"/>
      <c r="I181" s="25"/>
    </row>
    <row r="182" spans="1:9" ht="15.75">
      <c r="A182" s="18" t="s">
        <v>13</v>
      </c>
      <c r="B182" s="44"/>
      <c r="C182" s="44"/>
      <c r="D182" s="44"/>
      <c r="E182" s="44"/>
      <c r="F182" s="45"/>
      <c r="G182" s="45"/>
      <c r="H182" s="46"/>
      <c r="I182" s="18">
        <f>SUM(G184:G191)</f>
        <v>346</v>
      </c>
    </row>
    <row r="183" spans="1:9" ht="12.75">
      <c r="A183" s="3"/>
      <c r="F183" s="4"/>
      <c r="G183" s="4"/>
      <c r="H183" s="6"/>
      <c r="I183" s="19"/>
    </row>
    <row r="184" spans="1:9" ht="12.75">
      <c r="A184" s="3"/>
      <c r="B184" s="5" t="s">
        <v>87</v>
      </c>
      <c r="G184" s="79">
        <v>100</v>
      </c>
      <c r="H184" s="105"/>
      <c r="I184" s="19"/>
    </row>
    <row r="185" spans="1:9" ht="12.75">
      <c r="A185" s="3"/>
      <c r="B185" t="s">
        <v>258</v>
      </c>
      <c r="G185" s="79"/>
      <c r="H185" s="105"/>
      <c r="I185" s="19"/>
    </row>
    <row r="186" spans="1:9" s="78" customFormat="1" ht="12.75">
      <c r="A186" s="3"/>
      <c r="B186" s="5" t="s">
        <v>84</v>
      </c>
      <c r="G186" s="79">
        <v>90</v>
      </c>
      <c r="H186" s="105"/>
      <c r="I186" s="3"/>
    </row>
    <row r="187" spans="1:9" s="78" customFormat="1" ht="12.75">
      <c r="A187" s="3"/>
      <c r="B187" s="78" t="s">
        <v>88</v>
      </c>
      <c r="F187" s="79"/>
      <c r="G187" s="79"/>
      <c r="H187" s="6"/>
      <c r="I187" s="3"/>
    </row>
    <row r="188" spans="1:9" s="78" customFormat="1" ht="12.75">
      <c r="A188" s="3"/>
      <c r="B188" s="78" t="s">
        <v>89</v>
      </c>
      <c r="F188" s="79"/>
      <c r="G188" s="79"/>
      <c r="H188" s="6"/>
      <c r="I188" s="3"/>
    </row>
    <row r="189" spans="1:9" s="78" customFormat="1" ht="12.75">
      <c r="A189" s="3"/>
      <c r="B189" s="5" t="s">
        <v>136</v>
      </c>
      <c r="F189" s="79"/>
      <c r="G189" s="79">
        <v>109</v>
      </c>
      <c r="H189" s="105"/>
      <c r="I189" s="3"/>
    </row>
    <row r="190" spans="1:9" s="78" customFormat="1" ht="12.75">
      <c r="A190" s="3"/>
      <c r="B190" s="5" t="s">
        <v>198</v>
      </c>
      <c r="F190" s="79"/>
      <c r="G190" s="79">
        <v>2</v>
      </c>
      <c r="H190" s="6"/>
      <c r="I190" s="3"/>
    </row>
    <row r="191" spans="1:9" s="78" customFormat="1" ht="12.75">
      <c r="A191" s="3"/>
      <c r="B191" s="5" t="s">
        <v>83</v>
      </c>
      <c r="F191" s="79"/>
      <c r="G191" s="79">
        <v>45</v>
      </c>
      <c r="H191" s="6"/>
      <c r="I191" s="3"/>
    </row>
    <row r="192" spans="1:9" s="78" customFormat="1" ht="12.75">
      <c r="A192" s="3"/>
      <c r="B192" s="5"/>
      <c r="F192" s="79"/>
      <c r="G192" s="79"/>
      <c r="H192" s="6"/>
      <c r="I192" s="3"/>
    </row>
    <row r="193" spans="1:9" s="78" customFormat="1" ht="12.75">
      <c r="A193" s="78" t="s">
        <v>456</v>
      </c>
      <c r="B193" s="5"/>
      <c r="F193" s="79"/>
      <c r="G193" s="79"/>
      <c r="H193" s="6"/>
      <c r="I193" s="3"/>
    </row>
    <row r="194" spans="1:9" s="78" customFormat="1" ht="12.75">
      <c r="A194" s="3"/>
      <c r="H194" s="6"/>
      <c r="I194" s="3"/>
    </row>
    <row r="195" spans="1:9" s="78" customFormat="1" ht="12.75">
      <c r="A195" s="3"/>
      <c r="H195" s="6"/>
      <c r="I195" s="3"/>
    </row>
    <row r="196" spans="1:9" s="78" customFormat="1" ht="15.75">
      <c r="A196" s="18" t="s">
        <v>14</v>
      </c>
      <c r="F196" s="79"/>
      <c r="G196" s="79"/>
      <c r="I196" s="43">
        <f>SUM(H198:H203)</f>
        <v>16082</v>
      </c>
    </row>
    <row r="197" spans="6:8" s="78" customFormat="1" ht="12.75">
      <c r="F197" s="79"/>
      <c r="G197" s="79"/>
      <c r="H197" s="79"/>
    </row>
    <row r="198" spans="2:9" s="78" customFormat="1" ht="12.75">
      <c r="B198" s="5" t="s">
        <v>15</v>
      </c>
      <c r="F198" s="79"/>
      <c r="H198" s="80">
        <v>620</v>
      </c>
      <c r="I198" s="133"/>
    </row>
    <row r="199" spans="2:9" ht="12.75">
      <c r="B199" s="5" t="s">
        <v>104</v>
      </c>
      <c r="F199" s="4"/>
      <c r="H199" s="4">
        <v>500</v>
      </c>
      <c r="I199" s="105"/>
    </row>
    <row r="200" spans="2:9" ht="12.75">
      <c r="B200" s="5" t="s">
        <v>16</v>
      </c>
      <c r="F200" s="4"/>
      <c r="H200" s="16">
        <v>1900</v>
      </c>
      <c r="I200" s="133"/>
    </row>
    <row r="201" spans="2:9" ht="12.75">
      <c r="B201" s="5" t="s">
        <v>99</v>
      </c>
      <c r="F201" s="4"/>
      <c r="H201" s="16">
        <v>80</v>
      </c>
      <c r="I201" s="33"/>
    </row>
    <row r="202" spans="2:9" ht="12.75">
      <c r="B202" s="5" t="s">
        <v>56</v>
      </c>
      <c r="F202" s="4"/>
      <c r="H202" s="16">
        <v>670</v>
      </c>
      <c r="I202" s="58"/>
    </row>
    <row r="203" spans="2:9" ht="12.75">
      <c r="B203" s="5" t="s">
        <v>17</v>
      </c>
      <c r="F203" s="4"/>
      <c r="H203" s="16">
        <f>H206+H258+H262+H277+H288+H300+H303+H308+H315+H316+H319+H320+H322</f>
        <v>12312</v>
      </c>
      <c r="I203" s="33"/>
    </row>
    <row r="204" spans="2:9" ht="12.75">
      <c r="B204" s="5"/>
      <c r="F204" s="4"/>
      <c r="H204" s="16"/>
      <c r="I204" s="33"/>
    </row>
    <row r="205" spans="2:9" ht="12.75">
      <c r="B205" s="5" t="s">
        <v>103</v>
      </c>
      <c r="F205" s="4"/>
      <c r="G205" s="15"/>
      <c r="H205" s="16"/>
      <c r="I205" s="33"/>
    </row>
    <row r="206" spans="2:8" ht="14.25">
      <c r="B206" s="26" t="s">
        <v>41</v>
      </c>
      <c r="D206" s="26"/>
      <c r="F206" s="4"/>
      <c r="H206" s="27">
        <f>SUM(G208:G256)</f>
        <v>3971</v>
      </c>
    </row>
    <row r="207" spans="2:8" ht="12.75">
      <c r="B207" s="5"/>
      <c r="C207" t="s">
        <v>76</v>
      </c>
      <c r="F207" s="4"/>
      <c r="G207" s="15"/>
      <c r="H207" s="16"/>
    </row>
    <row r="208" spans="2:9" ht="12.75">
      <c r="B208" s="5"/>
      <c r="D208" t="s">
        <v>26</v>
      </c>
      <c r="F208" s="4"/>
      <c r="G208" s="78">
        <v>650</v>
      </c>
      <c r="H208" s="133"/>
      <c r="I208" s="59"/>
    </row>
    <row r="209" spans="2:8" ht="12.75">
      <c r="B209" s="5"/>
      <c r="D209" t="s">
        <v>27</v>
      </c>
      <c r="F209" s="4"/>
      <c r="G209">
        <v>131</v>
      </c>
      <c r="H209" s="47"/>
    </row>
    <row r="210" spans="2:8" ht="12.75">
      <c r="B210" s="5"/>
      <c r="D210" t="s">
        <v>31</v>
      </c>
      <c r="F210" s="4"/>
      <c r="G210">
        <v>79</v>
      </c>
      <c r="H210" s="16"/>
    </row>
    <row r="211" spans="2:8" ht="12.75">
      <c r="B211" s="5"/>
      <c r="D211" t="s">
        <v>73</v>
      </c>
      <c r="F211" s="4"/>
      <c r="G211">
        <v>162</v>
      </c>
      <c r="H211" s="47"/>
    </row>
    <row r="212" spans="2:8" ht="12.75">
      <c r="B212" s="5"/>
      <c r="D212" t="s">
        <v>77</v>
      </c>
      <c r="F212" s="4"/>
      <c r="G212">
        <v>160</v>
      </c>
      <c r="H212" s="47"/>
    </row>
    <row r="213" spans="2:8" ht="12.75">
      <c r="B213" s="5"/>
      <c r="D213" t="s">
        <v>74</v>
      </c>
      <c r="F213" s="4"/>
      <c r="G213">
        <v>210</v>
      </c>
      <c r="H213" s="47"/>
    </row>
    <row r="214" spans="2:8" ht="12.75">
      <c r="B214" s="5"/>
      <c r="D214" t="s">
        <v>199</v>
      </c>
      <c r="F214" s="4"/>
      <c r="G214">
        <v>120</v>
      </c>
      <c r="H214" s="47"/>
    </row>
    <row r="215" spans="2:8" ht="12.75">
      <c r="B215" s="5"/>
      <c r="D215" t="s">
        <v>281</v>
      </c>
      <c r="F215" s="4"/>
      <c r="G215">
        <v>96</v>
      </c>
      <c r="H215" s="47"/>
    </row>
    <row r="216" spans="2:8" ht="12.75">
      <c r="B216" s="5"/>
      <c r="F216" s="4"/>
      <c r="H216" s="16"/>
    </row>
    <row r="217" spans="2:8" ht="12.75">
      <c r="B217" s="5"/>
      <c r="C217" t="s">
        <v>75</v>
      </c>
      <c r="F217" s="4"/>
      <c r="H217" s="47"/>
    </row>
    <row r="218" spans="2:8" ht="12.75">
      <c r="B218" s="5"/>
      <c r="D218" s="90" t="s">
        <v>260</v>
      </c>
      <c r="F218" s="4"/>
      <c r="G218">
        <v>34</v>
      </c>
      <c r="H218" s="91"/>
    </row>
    <row r="219" spans="2:8" ht="12.75">
      <c r="B219" s="5"/>
      <c r="D219" s="92" t="s">
        <v>273</v>
      </c>
      <c r="F219" s="4"/>
      <c r="G219">
        <v>31</v>
      </c>
      <c r="H219" s="91"/>
    </row>
    <row r="220" spans="2:8" ht="12.75">
      <c r="B220" s="5"/>
      <c r="D220" s="92" t="s">
        <v>274</v>
      </c>
      <c r="F220" s="4"/>
      <c r="G220">
        <v>11</v>
      </c>
      <c r="H220" s="91"/>
    </row>
    <row r="221" spans="2:8" ht="12.75">
      <c r="B221" s="5"/>
      <c r="D221" s="92" t="s">
        <v>261</v>
      </c>
      <c r="F221" s="4"/>
      <c r="G221">
        <v>32</v>
      </c>
      <c r="H221" s="91"/>
    </row>
    <row r="222" spans="2:8" ht="12.75">
      <c r="B222" s="5"/>
      <c r="D222" s="92" t="s">
        <v>362</v>
      </c>
      <c r="F222" s="4"/>
      <c r="G222">
        <v>3</v>
      </c>
      <c r="H222" s="91"/>
    </row>
    <row r="223" spans="2:8" ht="12.75">
      <c r="B223" s="5"/>
      <c r="D223" s="93" t="s">
        <v>262</v>
      </c>
      <c r="F223" s="4"/>
      <c r="G223">
        <v>6</v>
      </c>
      <c r="H223" s="91"/>
    </row>
    <row r="224" spans="2:8" ht="12.75">
      <c r="B224" s="5"/>
      <c r="D224" s="9" t="s">
        <v>150</v>
      </c>
      <c r="F224" s="4"/>
      <c r="G224">
        <v>8</v>
      </c>
      <c r="H224" s="91"/>
    </row>
    <row r="225" spans="2:8" ht="12.75">
      <c r="B225" s="5"/>
      <c r="D225" s="94" t="s">
        <v>263</v>
      </c>
      <c r="F225" s="4"/>
      <c r="G225">
        <v>150</v>
      </c>
      <c r="H225" s="91"/>
    </row>
    <row r="226" spans="2:8" ht="12.75">
      <c r="B226" s="5"/>
      <c r="D226" s="93" t="s">
        <v>264</v>
      </c>
      <c r="F226" s="4"/>
      <c r="G226">
        <v>4</v>
      </c>
      <c r="H226" s="91"/>
    </row>
    <row r="227" spans="2:8" ht="12.75">
      <c r="B227" s="5"/>
      <c r="D227" s="90" t="s">
        <v>265</v>
      </c>
      <c r="F227" s="4"/>
      <c r="G227">
        <v>30</v>
      </c>
      <c r="H227" s="91"/>
    </row>
    <row r="228" spans="2:8" ht="12.75">
      <c r="B228" s="5"/>
      <c r="D228" s="9" t="s">
        <v>266</v>
      </c>
      <c r="F228" s="4"/>
      <c r="G228">
        <v>30</v>
      </c>
      <c r="H228" s="91"/>
    </row>
    <row r="229" spans="2:8" ht="12.75">
      <c r="B229" s="5"/>
      <c r="D229" s="93" t="s">
        <v>267</v>
      </c>
      <c r="F229" s="4"/>
      <c r="G229">
        <v>6</v>
      </c>
      <c r="H229" s="91"/>
    </row>
    <row r="230" spans="2:8" ht="12.75">
      <c r="B230" s="5"/>
      <c r="D230" s="93" t="s">
        <v>363</v>
      </c>
      <c r="F230" s="4"/>
      <c r="G230">
        <v>5</v>
      </c>
      <c r="H230" s="91"/>
    </row>
    <row r="231" spans="2:8" ht="12.75">
      <c r="B231" s="5"/>
      <c r="D231" s="92" t="s">
        <v>272</v>
      </c>
      <c r="F231" s="4"/>
      <c r="G231">
        <v>18</v>
      </c>
      <c r="H231" s="91"/>
    </row>
    <row r="232" spans="2:8" ht="12.75">
      <c r="B232" s="5"/>
      <c r="D232" s="93" t="s">
        <v>268</v>
      </c>
      <c r="F232" s="4"/>
      <c r="G232">
        <v>20</v>
      </c>
      <c r="H232" s="91"/>
    </row>
    <row r="233" spans="2:8" ht="12.75">
      <c r="B233" s="5"/>
      <c r="D233" s="93" t="s">
        <v>364</v>
      </c>
      <c r="F233" s="4"/>
      <c r="G233">
        <v>41</v>
      </c>
      <c r="H233" s="91"/>
    </row>
    <row r="234" spans="2:8" ht="12.75">
      <c r="B234" s="5"/>
      <c r="D234" s="93" t="s">
        <v>365</v>
      </c>
      <c r="F234" s="4"/>
      <c r="G234">
        <v>5</v>
      </c>
      <c r="H234" s="91"/>
    </row>
    <row r="235" spans="2:8" ht="12.75">
      <c r="B235" s="5"/>
      <c r="D235" s="93" t="s">
        <v>269</v>
      </c>
      <c r="F235" s="4"/>
      <c r="G235">
        <v>5</v>
      </c>
      <c r="H235" s="91"/>
    </row>
    <row r="236" spans="2:8" ht="12.75">
      <c r="B236" s="5"/>
      <c r="D236" s="9" t="s">
        <v>270</v>
      </c>
      <c r="F236" s="4"/>
      <c r="G236">
        <v>10</v>
      </c>
      <c r="H236" s="91"/>
    </row>
    <row r="237" spans="2:8" ht="12.75">
      <c r="B237" s="5"/>
      <c r="D237" s="90" t="s">
        <v>271</v>
      </c>
      <c r="F237" s="4"/>
      <c r="G237">
        <v>25</v>
      </c>
      <c r="H237" s="91"/>
    </row>
    <row r="238" spans="2:8" ht="12.75">
      <c r="B238" s="5"/>
      <c r="F238" s="4"/>
      <c r="G238" s="47"/>
      <c r="H238" s="16"/>
    </row>
    <row r="239" spans="2:8" ht="12.75">
      <c r="B239" s="5"/>
      <c r="C239" t="s">
        <v>78</v>
      </c>
      <c r="F239" s="4"/>
      <c r="G239" s="47"/>
      <c r="H239" s="16"/>
    </row>
    <row r="240" spans="2:8" ht="12.75">
      <c r="B240" s="5"/>
      <c r="D240" s="95" t="s">
        <v>275</v>
      </c>
      <c r="E240" s="9"/>
      <c r="F240" s="69"/>
      <c r="G240">
        <v>250</v>
      </c>
      <c r="H240" s="91"/>
    </row>
    <row r="241" spans="2:8" ht="12.75">
      <c r="B241" s="5"/>
      <c r="D241" s="92" t="s">
        <v>276</v>
      </c>
      <c r="E241" s="9"/>
      <c r="F241" s="69"/>
      <c r="G241">
        <v>120</v>
      </c>
      <c r="H241" s="91"/>
    </row>
    <row r="242" spans="2:8" ht="12.75">
      <c r="B242" s="5"/>
      <c r="D242" s="96" t="s">
        <v>366</v>
      </c>
      <c r="E242" s="9"/>
      <c r="F242" s="69"/>
      <c r="G242">
        <v>250</v>
      </c>
      <c r="H242" s="97"/>
    </row>
    <row r="243" spans="2:8" ht="12.75">
      <c r="B243" s="5"/>
      <c r="D243" s="93" t="s">
        <v>277</v>
      </c>
      <c r="F243" s="4"/>
      <c r="G243" s="78">
        <v>70</v>
      </c>
      <c r="H243" s="134"/>
    </row>
    <row r="244" spans="2:8" ht="12.75">
      <c r="B244" s="5"/>
      <c r="D244" s="93" t="s">
        <v>282</v>
      </c>
      <c r="F244" s="4"/>
      <c r="G244">
        <v>4</v>
      </c>
      <c r="H244" s="47"/>
    </row>
    <row r="245" spans="2:8" ht="12.75">
      <c r="B245" s="5"/>
      <c r="D245" s="93" t="s">
        <v>283</v>
      </c>
      <c r="F245" s="4"/>
      <c r="G245">
        <v>120</v>
      </c>
      <c r="H245" s="47"/>
    </row>
    <row r="246" spans="2:8" ht="12.75">
      <c r="B246" s="5"/>
      <c r="D246" s="93" t="s">
        <v>387</v>
      </c>
      <c r="F246" s="4"/>
      <c r="G246">
        <v>20</v>
      </c>
      <c r="H246" s="47"/>
    </row>
    <row r="247" spans="2:8" ht="12.75">
      <c r="B247" s="5"/>
      <c r="D247" s="93" t="s">
        <v>388</v>
      </c>
      <c r="F247" s="4"/>
      <c r="G247">
        <v>30</v>
      </c>
      <c r="H247" s="47"/>
    </row>
    <row r="248" spans="2:8" ht="12.75">
      <c r="B248" s="5"/>
      <c r="F248" s="4"/>
      <c r="G248" s="47"/>
      <c r="H248" s="16"/>
    </row>
    <row r="249" spans="2:8" ht="12.75">
      <c r="B249" s="5"/>
      <c r="C249" t="s">
        <v>100</v>
      </c>
      <c r="F249" s="4"/>
      <c r="G249" s="47"/>
      <c r="H249" s="16"/>
    </row>
    <row r="250" spans="2:8" ht="12.75">
      <c r="B250" s="5"/>
      <c r="D250" t="s">
        <v>79</v>
      </c>
      <c r="F250" s="4"/>
      <c r="G250" s="47">
        <v>18</v>
      </c>
      <c r="H250" s="16"/>
    </row>
    <row r="251" spans="2:8" ht="12.75">
      <c r="B251" s="5"/>
      <c r="D251" t="s">
        <v>114</v>
      </c>
      <c r="F251" s="4"/>
      <c r="G251" s="47">
        <v>869</v>
      </c>
      <c r="H251" s="16"/>
    </row>
    <row r="252" spans="2:8" ht="12.75">
      <c r="B252" s="5"/>
      <c r="D252" t="s">
        <v>115</v>
      </c>
      <c r="F252" s="4"/>
      <c r="G252" s="47">
        <v>11</v>
      </c>
      <c r="H252" s="16"/>
    </row>
    <row r="253" spans="2:8" s="78" customFormat="1" ht="12.75">
      <c r="B253" s="5"/>
      <c r="D253" s="78" t="s">
        <v>27</v>
      </c>
      <c r="F253" s="79"/>
      <c r="G253" s="81">
        <v>94</v>
      </c>
      <c r="H253" s="80"/>
    </row>
    <row r="254" spans="2:8" ht="12.75">
      <c r="B254" s="5"/>
      <c r="D254" t="s">
        <v>151</v>
      </c>
      <c r="F254" s="4"/>
      <c r="G254" s="16">
        <v>3</v>
      </c>
      <c r="H254" s="16"/>
    </row>
    <row r="255" spans="2:8" ht="12.75">
      <c r="B255" s="5"/>
      <c r="D255" t="s">
        <v>166</v>
      </c>
      <c r="F255" s="4"/>
      <c r="G255" s="16">
        <v>15</v>
      </c>
      <c r="H255" s="16"/>
    </row>
    <row r="256" spans="2:8" ht="12.75">
      <c r="B256" s="5"/>
      <c r="D256" t="s">
        <v>367</v>
      </c>
      <c r="F256" s="4"/>
      <c r="G256" s="16">
        <v>15</v>
      </c>
      <c r="H256" s="16"/>
    </row>
    <row r="257" spans="2:8" ht="12.75">
      <c r="B257" s="5"/>
      <c r="F257" s="4"/>
      <c r="G257" s="16"/>
      <c r="H257" s="16"/>
    </row>
    <row r="258" spans="2:8" ht="14.25">
      <c r="B258" s="26" t="s">
        <v>187</v>
      </c>
      <c r="F258" s="4"/>
      <c r="G258" s="16"/>
      <c r="H258" s="63">
        <f>SUM(G259:G260)</f>
        <v>250</v>
      </c>
    </row>
    <row r="259" spans="2:8" s="78" customFormat="1" ht="12.75">
      <c r="B259" s="5"/>
      <c r="C259" s="78" t="s">
        <v>188</v>
      </c>
      <c r="F259" s="79"/>
      <c r="G259" s="80">
        <v>100</v>
      </c>
      <c r="H259" s="80"/>
    </row>
    <row r="260" spans="2:8" s="78" customFormat="1" ht="12.75">
      <c r="B260" s="5"/>
      <c r="C260" s="78" t="s">
        <v>200</v>
      </c>
      <c r="F260" s="79"/>
      <c r="G260" s="80">
        <v>150</v>
      </c>
      <c r="H260" s="80"/>
    </row>
    <row r="261" spans="2:8" s="78" customFormat="1" ht="12.75">
      <c r="B261" s="5"/>
      <c r="F261" s="79"/>
      <c r="G261" s="80"/>
      <c r="H261" s="80"/>
    </row>
    <row r="262" spans="2:8" s="10" customFormat="1" ht="14.25">
      <c r="B262" s="26" t="s">
        <v>201</v>
      </c>
      <c r="F262" s="11"/>
      <c r="G262" s="30"/>
      <c r="H262" s="63">
        <f>SUM(G263:G275)</f>
        <v>316</v>
      </c>
    </row>
    <row r="263" spans="2:8" s="78" customFormat="1" ht="12.75">
      <c r="B263" s="5"/>
      <c r="C263" s="78" t="s">
        <v>32</v>
      </c>
      <c r="F263" s="79"/>
      <c r="G263" s="81">
        <v>160</v>
      </c>
      <c r="H263" s="80"/>
    </row>
    <row r="264" spans="2:8" s="78" customFormat="1" ht="12.75">
      <c r="B264" s="5"/>
      <c r="C264" s="78" t="s">
        <v>57</v>
      </c>
      <c r="F264" s="79"/>
      <c r="G264" s="81">
        <v>10</v>
      </c>
      <c r="H264" s="80"/>
    </row>
    <row r="265" spans="2:8" s="78" customFormat="1" ht="12.75">
      <c r="B265" s="5"/>
      <c r="C265" s="78" t="s">
        <v>39</v>
      </c>
      <c r="F265" s="79"/>
      <c r="G265" s="81">
        <f>SUM(F266:F270)</f>
        <v>92</v>
      </c>
      <c r="H265" s="80"/>
    </row>
    <row r="266" spans="2:8" ht="12.75">
      <c r="B266" s="5"/>
      <c r="D266" t="s">
        <v>256</v>
      </c>
      <c r="F266" s="4">
        <v>50</v>
      </c>
      <c r="G266" s="15"/>
      <c r="H266" s="16"/>
    </row>
    <row r="267" spans="2:8" ht="12.75">
      <c r="B267" s="5"/>
      <c r="D267" t="s">
        <v>257</v>
      </c>
      <c r="F267" s="4"/>
      <c r="G267" s="15"/>
      <c r="H267" s="16"/>
    </row>
    <row r="268" spans="2:8" ht="12.75">
      <c r="B268" s="5"/>
      <c r="D268" t="s">
        <v>90</v>
      </c>
      <c r="F268" s="4">
        <v>2</v>
      </c>
      <c r="G268" s="15"/>
      <c r="H268" s="16"/>
    </row>
    <row r="269" spans="2:8" ht="12.75">
      <c r="B269" s="5"/>
      <c r="D269" t="s">
        <v>139</v>
      </c>
      <c r="F269" s="4"/>
      <c r="G269" s="15"/>
      <c r="H269" s="16"/>
    </row>
    <row r="270" spans="2:8" ht="12.75">
      <c r="B270" s="5"/>
      <c r="D270" t="s">
        <v>140</v>
      </c>
      <c r="F270" s="4">
        <v>40</v>
      </c>
      <c r="G270" s="15"/>
      <c r="H270" s="16"/>
    </row>
    <row r="271" spans="2:8" ht="12.75">
      <c r="B271" s="5"/>
      <c r="F271" s="4"/>
      <c r="G271" s="15"/>
      <c r="H271" s="16"/>
    </row>
    <row r="272" spans="2:8" ht="12.75">
      <c r="B272" s="5"/>
      <c r="C272" t="s">
        <v>40</v>
      </c>
      <c r="F272" s="4"/>
      <c r="G272" s="47">
        <f>SUM(F273:F274)</f>
        <v>28</v>
      </c>
      <c r="H272" s="16"/>
    </row>
    <row r="273" spans="2:8" ht="12.75">
      <c r="B273" s="5"/>
      <c r="D273" t="s">
        <v>101</v>
      </c>
      <c r="F273" s="4">
        <v>5</v>
      </c>
      <c r="G273" s="15"/>
      <c r="H273" s="16"/>
    </row>
    <row r="274" spans="2:8" ht="12.75">
      <c r="B274" s="5"/>
      <c r="D274" t="s">
        <v>102</v>
      </c>
      <c r="F274" s="4">
        <v>23</v>
      </c>
      <c r="G274" s="15"/>
      <c r="H274" s="16"/>
    </row>
    <row r="275" spans="2:8" ht="12.75">
      <c r="B275" s="5"/>
      <c r="C275" t="s">
        <v>138</v>
      </c>
      <c r="F275" s="4"/>
      <c r="G275" s="62">
        <v>26</v>
      </c>
      <c r="H275" s="16"/>
    </row>
    <row r="276" spans="2:8" ht="12.75">
      <c r="B276" s="5"/>
      <c r="F276" s="4"/>
      <c r="G276" s="62"/>
      <c r="H276" s="16"/>
    </row>
    <row r="277" spans="2:8" ht="14.25">
      <c r="B277" s="26" t="s">
        <v>42</v>
      </c>
      <c r="F277" s="4"/>
      <c r="G277" s="28"/>
      <c r="H277" s="63">
        <f>SUM(G278:G286)</f>
        <v>1831</v>
      </c>
    </row>
    <row r="278" spans="3:8" s="7" customFormat="1" ht="12.75">
      <c r="C278" s="7" t="s">
        <v>116</v>
      </c>
      <c r="F278" s="8"/>
      <c r="G278" s="50">
        <v>1500</v>
      </c>
      <c r="H278" s="50"/>
    </row>
    <row r="279" spans="2:8" ht="12.75">
      <c r="B279" s="5"/>
      <c r="C279" t="s">
        <v>91</v>
      </c>
      <c r="F279" s="4"/>
      <c r="G279" s="16">
        <v>170</v>
      </c>
      <c r="H279" s="16"/>
    </row>
    <row r="280" spans="2:8" ht="12.75">
      <c r="B280" s="5"/>
      <c r="C280" t="s">
        <v>285</v>
      </c>
      <c r="F280" s="4"/>
      <c r="G280" s="16">
        <v>30</v>
      </c>
      <c r="H280" s="16"/>
    </row>
    <row r="281" spans="2:8" ht="12.75">
      <c r="B281" s="5"/>
      <c r="C281" t="s">
        <v>205</v>
      </c>
      <c r="F281" s="4"/>
      <c r="G281" s="82">
        <f>SUM(F282:F285)</f>
        <v>111</v>
      </c>
      <c r="H281" s="16"/>
    </row>
    <row r="282" spans="2:8" ht="12.75">
      <c r="B282" s="5"/>
      <c r="D282" t="s">
        <v>286</v>
      </c>
      <c r="F282" s="4">
        <v>20</v>
      </c>
      <c r="G282" s="82"/>
      <c r="H282" s="16"/>
    </row>
    <row r="283" spans="2:8" ht="12.75">
      <c r="B283" s="5"/>
      <c r="D283" t="s">
        <v>202</v>
      </c>
      <c r="F283" s="4">
        <v>24</v>
      </c>
      <c r="G283" s="47"/>
      <c r="H283" s="16"/>
    </row>
    <row r="284" spans="2:8" ht="12.75">
      <c r="B284" s="5"/>
      <c r="D284" t="s">
        <v>203</v>
      </c>
      <c r="F284" s="4">
        <v>24</v>
      </c>
      <c r="G284" s="47"/>
      <c r="H284" s="16"/>
    </row>
    <row r="285" spans="2:8" ht="12.75">
      <c r="B285" s="5"/>
      <c r="D285" t="s">
        <v>204</v>
      </c>
      <c r="F285" s="4">
        <v>43</v>
      </c>
      <c r="G285" s="47"/>
      <c r="H285" s="16"/>
    </row>
    <row r="286" spans="2:8" ht="12.75">
      <c r="B286" s="5"/>
      <c r="C286" t="s">
        <v>47</v>
      </c>
      <c r="F286" s="4"/>
      <c r="G286" s="47">
        <v>20</v>
      </c>
      <c r="H286" s="16"/>
    </row>
    <row r="287" spans="2:8" ht="12.75">
      <c r="B287" s="5"/>
      <c r="F287" s="4"/>
      <c r="G287" s="15"/>
      <c r="H287" s="16"/>
    </row>
    <row r="288" spans="2:8" ht="14.25">
      <c r="B288" s="42" t="s">
        <v>48</v>
      </c>
      <c r="F288" s="4"/>
      <c r="G288" s="49"/>
      <c r="H288" s="63">
        <f>SUM(G289:G299)</f>
        <v>790</v>
      </c>
    </row>
    <row r="289" spans="2:8" ht="12.75">
      <c r="B289" s="5"/>
      <c r="C289" t="s">
        <v>167</v>
      </c>
      <c r="F289" s="4"/>
      <c r="G289" s="47">
        <v>80</v>
      </c>
      <c r="H289" s="16"/>
    </row>
    <row r="290" spans="2:8" ht="12.75">
      <c r="B290" s="5"/>
      <c r="C290" t="s">
        <v>368</v>
      </c>
      <c r="F290" s="4"/>
      <c r="G290" s="47">
        <v>240</v>
      </c>
      <c r="H290" s="16"/>
    </row>
    <row r="291" spans="2:8" ht="12.75">
      <c r="B291" s="5"/>
      <c r="C291" t="s">
        <v>369</v>
      </c>
      <c r="F291" s="4"/>
      <c r="G291" s="47">
        <v>40</v>
      </c>
      <c r="H291" s="16"/>
    </row>
    <row r="292" spans="2:8" ht="12.75">
      <c r="B292" s="5"/>
      <c r="C292" t="s">
        <v>370</v>
      </c>
      <c r="F292" s="4"/>
      <c r="G292" s="47">
        <v>15</v>
      </c>
      <c r="H292" s="16"/>
    </row>
    <row r="293" spans="2:8" ht="12.75">
      <c r="B293" s="5"/>
      <c r="C293" t="s">
        <v>287</v>
      </c>
      <c r="F293" s="4"/>
      <c r="G293" s="47">
        <v>100</v>
      </c>
      <c r="H293" s="16"/>
    </row>
    <row r="294" spans="2:8" ht="12.75">
      <c r="B294" s="5"/>
      <c r="C294" t="s">
        <v>47</v>
      </c>
      <c r="F294" s="4"/>
      <c r="G294" s="47">
        <v>50</v>
      </c>
      <c r="H294" s="16"/>
    </row>
    <row r="295" spans="2:8" ht="12.75">
      <c r="B295" s="5"/>
      <c r="C295" t="s">
        <v>288</v>
      </c>
      <c r="F295" s="4"/>
      <c r="G295" s="47">
        <v>30</v>
      </c>
      <c r="H295" s="16"/>
    </row>
    <row r="296" spans="2:8" ht="12.75">
      <c r="B296" s="5"/>
      <c r="C296" t="s">
        <v>371</v>
      </c>
      <c r="F296" s="4"/>
      <c r="G296" s="47">
        <v>20</v>
      </c>
      <c r="H296" s="16"/>
    </row>
    <row r="297" spans="2:8" ht="12.75">
      <c r="B297" s="5"/>
      <c r="C297" t="s">
        <v>372</v>
      </c>
      <c r="F297" s="4"/>
      <c r="G297" s="47">
        <v>115</v>
      </c>
      <c r="H297" s="16"/>
    </row>
    <row r="298" spans="2:8" ht="12.75">
      <c r="B298" s="5"/>
      <c r="C298" t="s">
        <v>373</v>
      </c>
      <c r="F298" s="4"/>
      <c r="G298" s="47">
        <v>100</v>
      </c>
      <c r="H298" s="16"/>
    </row>
    <row r="299" spans="2:8" ht="12.75">
      <c r="B299" s="5"/>
      <c r="F299" s="4"/>
      <c r="G299" s="47"/>
      <c r="H299" s="16"/>
    </row>
    <row r="300" spans="2:8" ht="14.25">
      <c r="B300" s="42" t="s">
        <v>375</v>
      </c>
      <c r="F300" s="4"/>
      <c r="G300" s="47"/>
      <c r="H300" s="52">
        <v>440</v>
      </c>
    </row>
    <row r="301" spans="2:8" ht="12.75">
      <c r="B301" s="5"/>
      <c r="C301" t="s">
        <v>26</v>
      </c>
      <c r="F301" s="4"/>
      <c r="G301" s="47">
        <v>440</v>
      </c>
      <c r="H301" s="16"/>
    </row>
    <row r="302" spans="2:8" ht="12.75">
      <c r="B302" s="5"/>
      <c r="F302" s="4"/>
      <c r="G302" s="47"/>
      <c r="H302" s="16"/>
    </row>
    <row r="303" spans="2:8" ht="14.25">
      <c r="B303" s="26" t="s">
        <v>43</v>
      </c>
      <c r="F303" s="4"/>
      <c r="G303" s="48"/>
      <c r="H303" s="63">
        <f>SUM(G304:G306)</f>
        <v>380</v>
      </c>
    </row>
    <row r="304" spans="2:8" ht="12.75">
      <c r="B304" s="5"/>
      <c r="C304" t="s">
        <v>35</v>
      </c>
      <c r="F304" s="4"/>
      <c r="G304" s="15"/>
      <c r="H304" s="16"/>
    </row>
    <row r="305" spans="3:8" ht="12.75">
      <c r="C305" t="s">
        <v>58</v>
      </c>
      <c r="F305" s="4"/>
      <c r="G305" s="11">
        <v>120</v>
      </c>
      <c r="H305" s="4"/>
    </row>
    <row r="306" spans="3:8" ht="12.75">
      <c r="C306" t="s">
        <v>33</v>
      </c>
      <c r="F306" s="4"/>
      <c r="G306" s="11">
        <v>260</v>
      </c>
      <c r="H306" s="4"/>
    </row>
    <row r="307" spans="6:8" s="10" customFormat="1" ht="12.75">
      <c r="F307" s="11"/>
      <c r="G307" s="11"/>
      <c r="H307" s="11"/>
    </row>
    <row r="308" spans="2:8" s="7" customFormat="1" ht="14.25">
      <c r="B308" s="42" t="s">
        <v>92</v>
      </c>
      <c r="F308" s="8"/>
      <c r="G308" s="8"/>
      <c r="H308" s="63">
        <f>SUM(G309:G313)</f>
        <v>330</v>
      </c>
    </row>
    <row r="309" spans="3:8" s="7" customFormat="1" ht="12.75">
      <c r="C309" s="7" t="s">
        <v>93</v>
      </c>
      <c r="F309" s="8"/>
      <c r="G309" s="8">
        <v>270</v>
      </c>
      <c r="H309" s="8"/>
    </row>
    <row r="310" spans="3:8" s="7" customFormat="1" ht="12.75">
      <c r="C310" s="7" t="s">
        <v>94</v>
      </c>
      <c r="F310" s="8"/>
      <c r="G310" s="8">
        <v>8</v>
      </c>
      <c r="H310" s="8"/>
    </row>
    <row r="311" spans="3:8" s="7" customFormat="1" ht="12.75">
      <c r="C311" s="7" t="s">
        <v>168</v>
      </c>
      <c r="F311" s="8"/>
      <c r="G311" s="8">
        <v>25</v>
      </c>
      <c r="H311" s="8"/>
    </row>
    <row r="312" spans="3:8" s="7" customFormat="1" ht="12.75">
      <c r="C312" s="7" t="s">
        <v>146</v>
      </c>
      <c r="F312" s="8"/>
      <c r="G312" s="8">
        <v>2</v>
      </c>
      <c r="H312" s="8"/>
    </row>
    <row r="313" spans="3:8" s="7" customFormat="1" ht="12.75">
      <c r="C313" s="78" t="s">
        <v>376</v>
      </c>
      <c r="F313" s="8"/>
      <c r="G313" s="8">
        <v>25</v>
      </c>
      <c r="H313" s="8"/>
    </row>
    <row r="314" spans="6:8" s="7" customFormat="1" ht="12.75">
      <c r="F314" s="8"/>
      <c r="G314" s="8"/>
      <c r="H314" s="8"/>
    </row>
    <row r="315" spans="2:8" s="7" customFormat="1" ht="14.25">
      <c r="B315" s="42"/>
      <c r="C315" s="42" t="s">
        <v>319</v>
      </c>
      <c r="F315" s="8"/>
      <c r="H315" s="63">
        <v>280</v>
      </c>
    </row>
    <row r="316" spans="2:8" s="7" customFormat="1" ht="14.25">
      <c r="B316" s="42"/>
      <c r="C316" s="42" t="s">
        <v>259</v>
      </c>
      <c r="F316" s="8"/>
      <c r="H316" s="63">
        <f>SUM(G317:G318)</f>
        <v>2190</v>
      </c>
    </row>
    <row r="317" spans="2:8" s="7" customFormat="1" ht="14.25">
      <c r="B317" s="42"/>
      <c r="C317" s="42"/>
      <c r="D317" s="78" t="s">
        <v>173</v>
      </c>
      <c r="F317" s="8"/>
      <c r="G317" s="51">
        <v>725</v>
      </c>
      <c r="H317" s="63"/>
    </row>
    <row r="318" spans="2:8" s="7" customFormat="1" ht="14.25">
      <c r="B318" s="42"/>
      <c r="C318" s="42"/>
      <c r="D318" s="78" t="s">
        <v>305</v>
      </c>
      <c r="F318" s="8"/>
      <c r="G318" s="51">
        <v>1465</v>
      </c>
      <c r="H318" s="63"/>
    </row>
    <row r="319" spans="2:8" s="7" customFormat="1" ht="14.25">
      <c r="B319" s="42"/>
      <c r="C319" s="78" t="s">
        <v>429</v>
      </c>
      <c r="D319" s="78"/>
      <c r="F319" s="8"/>
      <c r="G319" s="51"/>
      <c r="H319" s="63">
        <v>135</v>
      </c>
    </row>
    <row r="320" spans="2:8" s="7" customFormat="1" ht="14.25">
      <c r="B320" s="42"/>
      <c r="C320" s="78" t="s">
        <v>328</v>
      </c>
      <c r="D320" s="78"/>
      <c r="F320" s="8"/>
      <c r="G320" s="51"/>
      <c r="H320" s="63">
        <v>1064</v>
      </c>
    </row>
    <row r="321" spans="2:8" ht="14.25">
      <c r="B321" s="26"/>
      <c r="D321" s="42"/>
      <c r="F321" s="4"/>
      <c r="G321" s="29"/>
      <c r="H321" s="16"/>
    </row>
    <row r="322" spans="1:8" ht="14.25">
      <c r="A322" s="7"/>
      <c r="B322" s="26" t="s">
        <v>59</v>
      </c>
      <c r="F322" s="4"/>
      <c r="G322" s="29"/>
      <c r="H322" s="52">
        <f>SUM(G323:G331)</f>
        <v>335</v>
      </c>
    </row>
    <row r="323" spans="3:8" s="7" customFormat="1" ht="12.75">
      <c r="C323" s="7" t="s">
        <v>29</v>
      </c>
      <c r="F323" s="8"/>
      <c r="G323" s="8">
        <v>50</v>
      </c>
      <c r="H323" s="105"/>
    </row>
    <row r="324" spans="3:8" s="7" customFormat="1" ht="12.75">
      <c r="C324" s="7" t="s">
        <v>47</v>
      </c>
      <c r="F324" s="8"/>
      <c r="G324" s="8">
        <v>20</v>
      </c>
      <c r="H324" s="105"/>
    </row>
    <row r="325" spans="3:8" s="7" customFormat="1" ht="12.75">
      <c r="C325" s="7" t="s">
        <v>173</v>
      </c>
      <c r="F325" s="8"/>
      <c r="G325" s="8">
        <v>80</v>
      </c>
      <c r="H325" s="105"/>
    </row>
    <row r="326" spans="3:8" s="7" customFormat="1" ht="12.75">
      <c r="C326" s="78" t="s">
        <v>293</v>
      </c>
      <c r="F326" s="8"/>
      <c r="G326" s="8">
        <v>50</v>
      </c>
      <c r="H326" s="105"/>
    </row>
    <row r="327" spans="3:8" s="7" customFormat="1" ht="12.75">
      <c r="C327" s="78" t="s">
        <v>207</v>
      </c>
      <c r="F327" s="8"/>
      <c r="G327" s="8">
        <v>20</v>
      </c>
      <c r="H327" s="105"/>
    </row>
    <row r="328" spans="3:8" s="7" customFormat="1" ht="12.75">
      <c r="C328" s="7" t="s">
        <v>143</v>
      </c>
      <c r="F328" s="8"/>
      <c r="G328" s="8">
        <v>35</v>
      </c>
      <c r="H328" s="105"/>
    </row>
    <row r="329" spans="3:8" s="7" customFormat="1" ht="12.75">
      <c r="C329" s="7" t="s">
        <v>144</v>
      </c>
      <c r="F329" s="8"/>
      <c r="G329" s="8"/>
      <c r="H329" s="105"/>
    </row>
    <row r="330" spans="4:8" s="7" customFormat="1" ht="12.75">
      <c r="D330" s="7" t="s">
        <v>145</v>
      </c>
      <c r="F330" s="8"/>
      <c r="G330" s="8">
        <v>30</v>
      </c>
      <c r="H330" s="105"/>
    </row>
    <row r="331" spans="3:8" s="7" customFormat="1" ht="12.75">
      <c r="C331" s="78" t="s">
        <v>289</v>
      </c>
      <c r="F331" s="8"/>
      <c r="G331" s="8">
        <v>50</v>
      </c>
      <c r="H331" s="105"/>
    </row>
    <row r="332" spans="6:8" s="7" customFormat="1" ht="12.75">
      <c r="F332" s="8"/>
      <c r="G332" s="8"/>
      <c r="H332" s="8"/>
    </row>
    <row r="333" spans="1:8" s="7" customFormat="1" ht="12.75">
      <c r="A333" s="78" t="s">
        <v>249</v>
      </c>
      <c r="F333" s="8"/>
      <c r="G333" s="8"/>
      <c r="H333" s="8"/>
    </row>
    <row r="334" spans="1:8" s="7" customFormat="1" ht="12.75">
      <c r="A334" s="78" t="s">
        <v>333</v>
      </c>
      <c r="F334" s="8"/>
      <c r="G334" s="8"/>
      <c r="H334" s="8"/>
    </row>
    <row r="335" spans="1:8" s="7" customFormat="1" ht="12.75">
      <c r="A335" s="78"/>
      <c r="F335" s="8"/>
      <c r="G335" s="8"/>
      <c r="H335" s="8"/>
    </row>
    <row r="336" spans="6:8" s="7" customFormat="1" ht="12.75">
      <c r="F336" s="8"/>
      <c r="G336" s="8"/>
      <c r="H336" s="50"/>
    </row>
    <row r="337" spans="1:18" s="7" customFormat="1" ht="15.75">
      <c r="A337" s="18" t="s">
        <v>18</v>
      </c>
      <c r="F337" s="8"/>
      <c r="G337" s="8"/>
      <c r="I337" s="43">
        <f>H340+H370</f>
        <v>107083</v>
      </c>
      <c r="R337" s="43"/>
    </row>
    <row r="338" spans="1:10" s="7" customFormat="1" ht="12.75">
      <c r="A338" s="3"/>
      <c r="F338" s="8"/>
      <c r="G338" s="8"/>
      <c r="H338" s="14"/>
      <c r="I338" s="41"/>
      <c r="J338" s="61"/>
    </row>
    <row r="339" spans="1:8" ht="12.75">
      <c r="A339" t="s">
        <v>19</v>
      </c>
      <c r="F339" s="4"/>
      <c r="G339" s="4"/>
      <c r="H339" s="6"/>
    </row>
    <row r="340" spans="1:18" ht="12.75">
      <c r="A340" s="4"/>
      <c r="B340" s="12" t="s">
        <v>20</v>
      </c>
      <c r="F340" s="4"/>
      <c r="H340" s="136">
        <f>SUM(H342:H368)</f>
        <v>103477</v>
      </c>
      <c r="I340" s="41"/>
      <c r="R340" s="40"/>
    </row>
    <row r="341" spans="1:8" ht="12.75">
      <c r="A341" s="4"/>
      <c r="B341" s="10" t="s">
        <v>189</v>
      </c>
      <c r="F341" s="4"/>
      <c r="H341" s="40"/>
    </row>
    <row r="342" spans="1:9" ht="12.75">
      <c r="A342" s="4"/>
      <c r="B342" s="10"/>
      <c r="C342" t="s">
        <v>449</v>
      </c>
      <c r="F342" s="4"/>
      <c r="H342" s="82">
        <v>54600</v>
      </c>
      <c r="I342" s="14"/>
    </row>
    <row r="343" spans="1:9" ht="12.75">
      <c r="A343" s="4"/>
      <c r="B343" s="12"/>
      <c r="C343" t="s">
        <v>252</v>
      </c>
      <c r="F343" s="4"/>
      <c r="H343" s="17">
        <v>2150</v>
      </c>
      <c r="I343" s="16"/>
    </row>
    <row r="344" spans="1:9" ht="12.75">
      <c r="A344" s="4"/>
      <c r="B344" s="12"/>
      <c r="C344" t="s">
        <v>377</v>
      </c>
      <c r="F344" s="4"/>
      <c r="H344" s="17">
        <v>680</v>
      </c>
      <c r="I344" s="16"/>
    </row>
    <row r="345" spans="1:8" ht="12.75">
      <c r="A345" s="4"/>
      <c r="B345" t="s">
        <v>196</v>
      </c>
      <c r="F345" s="4"/>
      <c r="H345" s="17"/>
    </row>
    <row r="346" spans="1:9" ht="12.75">
      <c r="A346" s="4"/>
      <c r="C346" t="s">
        <v>253</v>
      </c>
      <c r="F346" s="4"/>
      <c r="H346" s="17">
        <v>11300</v>
      </c>
      <c r="I346" s="16"/>
    </row>
    <row r="347" spans="1:9" ht="12.75">
      <c r="A347" s="4"/>
      <c r="C347" t="s">
        <v>254</v>
      </c>
      <c r="F347" s="4"/>
      <c r="H347" s="17">
        <v>300</v>
      </c>
      <c r="I347" s="16"/>
    </row>
    <row r="348" spans="1:9" ht="12.75">
      <c r="A348" s="4"/>
      <c r="B348" t="s">
        <v>255</v>
      </c>
      <c r="E348" s="4"/>
      <c r="H348" s="17">
        <v>3200</v>
      </c>
      <c r="I348" s="16"/>
    </row>
    <row r="349" spans="1:9" ht="12.75">
      <c r="A349" s="4"/>
      <c r="B349" t="s">
        <v>49</v>
      </c>
      <c r="E349" s="4"/>
      <c r="H349" s="17">
        <v>400</v>
      </c>
      <c r="I349" s="16"/>
    </row>
    <row r="350" spans="1:9" ht="12.75">
      <c r="A350" s="4"/>
      <c r="B350" t="s">
        <v>338</v>
      </c>
      <c r="H350" s="17">
        <v>13200</v>
      </c>
      <c r="I350" s="67"/>
    </row>
    <row r="351" spans="1:9" ht="12.75">
      <c r="A351" s="11"/>
      <c r="B351" t="s">
        <v>117</v>
      </c>
      <c r="F351" s="4"/>
      <c r="H351" s="17">
        <v>200</v>
      </c>
      <c r="I351" s="16"/>
    </row>
    <row r="352" spans="1:9" ht="12.75">
      <c r="A352" s="11"/>
      <c r="B352" t="s">
        <v>301</v>
      </c>
      <c r="F352" s="4"/>
      <c r="H352" s="17">
        <v>600</v>
      </c>
      <c r="I352" s="16"/>
    </row>
    <row r="353" spans="1:9" ht="12.75">
      <c r="A353" s="11"/>
      <c r="B353" t="s">
        <v>208</v>
      </c>
      <c r="F353" s="4"/>
      <c r="H353" s="17">
        <v>700</v>
      </c>
      <c r="I353" s="16"/>
    </row>
    <row r="354" spans="1:9" ht="12.75">
      <c r="A354" s="11"/>
      <c r="B354" s="10" t="s">
        <v>340</v>
      </c>
      <c r="C354" s="10"/>
      <c r="D354" s="10"/>
      <c r="E354" s="10"/>
      <c r="F354" s="11"/>
      <c r="H354" s="17">
        <v>600</v>
      </c>
      <c r="I354" s="30"/>
    </row>
    <row r="355" spans="1:9" ht="12.75">
      <c r="A355" s="11"/>
      <c r="B355" s="10" t="s">
        <v>378</v>
      </c>
      <c r="C355" s="10"/>
      <c r="D355" s="10"/>
      <c r="E355" s="10"/>
      <c r="F355" s="11"/>
      <c r="H355" s="17">
        <v>138</v>
      </c>
      <c r="I355" s="30"/>
    </row>
    <row r="356" spans="1:9" ht="12.75">
      <c r="A356" s="11"/>
      <c r="B356" s="10" t="s">
        <v>152</v>
      </c>
      <c r="C356" s="10"/>
      <c r="D356" s="10"/>
      <c r="E356" s="10"/>
      <c r="F356" s="11"/>
      <c r="H356" s="17">
        <v>40</v>
      </c>
      <c r="I356" s="30"/>
    </row>
    <row r="357" spans="1:9" ht="12.75">
      <c r="A357" s="11"/>
      <c r="B357" s="10" t="s">
        <v>67</v>
      </c>
      <c r="C357" s="10"/>
      <c r="D357" s="10"/>
      <c r="E357" s="10"/>
      <c r="F357" s="11"/>
      <c r="H357" s="17">
        <v>780</v>
      </c>
      <c r="I357" s="30"/>
    </row>
    <row r="358" spans="1:9" ht="12.75">
      <c r="A358" s="11"/>
      <c r="B358" s="10" t="s">
        <v>68</v>
      </c>
      <c r="C358" s="10"/>
      <c r="D358" s="10"/>
      <c r="E358" s="10"/>
      <c r="F358" s="11"/>
      <c r="H358" s="17">
        <v>1120</v>
      </c>
      <c r="I358" s="30"/>
    </row>
    <row r="359" spans="1:9" ht="12.75">
      <c r="A359" s="11"/>
      <c r="B359" s="10" t="s">
        <v>69</v>
      </c>
      <c r="H359" s="17">
        <v>655</v>
      </c>
      <c r="I359" s="30"/>
    </row>
    <row r="360" spans="1:9" s="10" customFormat="1" ht="12.75">
      <c r="A360" s="4"/>
      <c r="B360" s="10" t="s">
        <v>153</v>
      </c>
      <c r="C360"/>
      <c r="D360"/>
      <c r="E360"/>
      <c r="F360"/>
      <c r="G360"/>
      <c r="H360" s="35">
        <v>58</v>
      </c>
      <c r="I360" s="30"/>
    </row>
    <row r="361" spans="1:9" s="10" customFormat="1" ht="12.75">
      <c r="A361" s="4"/>
      <c r="B361" s="10" t="s">
        <v>154</v>
      </c>
      <c r="C361"/>
      <c r="D361"/>
      <c r="E361"/>
      <c r="F361"/>
      <c r="G361"/>
      <c r="H361" s="35">
        <v>30</v>
      </c>
      <c r="I361" s="30"/>
    </row>
    <row r="362" spans="1:9" ht="12.75">
      <c r="A362" s="4"/>
      <c r="B362" s="10" t="s">
        <v>344</v>
      </c>
      <c r="G362" s="6"/>
      <c r="H362" s="82">
        <v>500</v>
      </c>
      <c r="I362" s="30"/>
    </row>
    <row r="363" spans="1:9" ht="12.75">
      <c r="A363" s="4"/>
      <c r="B363" t="s">
        <v>334</v>
      </c>
      <c r="F363" s="4"/>
      <c r="G363" s="6"/>
      <c r="H363" s="82">
        <v>6003</v>
      </c>
      <c r="I363" s="16"/>
    </row>
    <row r="364" spans="1:9" ht="12.75">
      <c r="A364" s="4"/>
      <c r="B364" t="s">
        <v>335</v>
      </c>
      <c r="F364" s="4"/>
      <c r="G364" s="6"/>
      <c r="H364" s="82">
        <v>770</v>
      </c>
      <c r="I364" s="16"/>
    </row>
    <row r="365" spans="1:9" ht="12.75">
      <c r="A365" s="4"/>
      <c r="B365" t="s">
        <v>336</v>
      </c>
      <c r="F365" s="4"/>
      <c r="G365" s="6"/>
      <c r="H365" s="82">
        <v>638</v>
      </c>
      <c r="I365" s="16"/>
    </row>
    <row r="366" spans="1:9" ht="12.75">
      <c r="A366" s="4"/>
      <c r="B366" t="s">
        <v>430</v>
      </c>
      <c r="F366" s="4"/>
      <c r="G366" s="105"/>
      <c r="H366" s="82">
        <v>1717</v>
      </c>
      <c r="I366" s="16"/>
    </row>
    <row r="367" spans="1:9" ht="12.75">
      <c r="A367" s="4"/>
      <c r="B367" t="s">
        <v>488</v>
      </c>
      <c r="F367" s="4"/>
      <c r="G367" s="6"/>
      <c r="H367" s="82">
        <v>1098</v>
      </c>
      <c r="I367" s="16"/>
    </row>
    <row r="368" spans="1:9" ht="12" customHeight="1">
      <c r="A368" s="4"/>
      <c r="B368" t="s">
        <v>70</v>
      </c>
      <c r="F368" s="4"/>
      <c r="H368" s="17">
        <v>2000</v>
      </c>
      <c r="I368" s="16"/>
    </row>
    <row r="369" spans="1:8" ht="12.75">
      <c r="A369" s="4"/>
      <c r="F369" s="4"/>
      <c r="H369" s="16"/>
    </row>
    <row r="370" spans="1:9" ht="12.75">
      <c r="A370" s="4"/>
      <c r="B370" s="12" t="s">
        <v>21</v>
      </c>
      <c r="E370" s="4"/>
      <c r="F370" s="4"/>
      <c r="H370" s="136">
        <f>SUM(H371:H375)</f>
        <v>3606</v>
      </c>
      <c r="I370" s="133"/>
    </row>
    <row r="371" spans="1:9" ht="12.75">
      <c r="A371" s="4"/>
      <c r="B371" s="10" t="s">
        <v>181</v>
      </c>
      <c r="E371" s="4"/>
      <c r="F371" s="4"/>
      <c r="G371" s="135"/>
      <c r="H371" s="82">
        <v>3000</v>
      </c>
      <c r="I371" s="133"/>
    </row>
    <row r="372" spans="1:9" ht="12.75">
      <c r="A372" s="4"/>
      <c r="B372" s="10" t="s">
        <v>379</v>
      </c>
      <c r="E372" s="4"/>
      <c r="F372" s="4"/>
      <c r="H372" s="17">
        <v>110</v>
      </c>
      <c r="I372" s="30"/>
    </row>
    <row r="373" spans="1:9" ht="12.75">
      <c r="A373" s="4"/>
      <c r="B373" s="10" t="s">
        <v>337</v>
      </c>
      <c r="E373" s="4"/>
      <c r="F373" s="4"/>
      <c r="H373" s="17">
        <v>343</v>
      </c>
      <c r="I373" s="30"/>
    </row>
    <row r="374" spans="1:9" ht="12.75">
      <c r="A374" s="4"/>
      <c r="B374" s="10" t="s">
        <v>320</v>
      </c>
      <c r="E374" s="4"/>
      <c r="F374" s="4"/>
      <c r="G374" s="6"/>
      <c r="H374" s="17">
        <v>153</v>
      </c>
      <c r="I374" s="30"/>
    </row>
    <row r="375" spans="1:9" ht="12.75">
      <c r="A375" s="4"/>
      <c r="B375" s="10"/>
      <c r="E375" s="4"/>
      <c r="F375" s="4"/>
      <c r="H375" s="17"/>
      <c r="I375" s="133"/>
    </row>
    <row r="376" spans="1:9" ht="12.75">
      <c r="A376" s="4"/>
      <c r="B376" s="10"/>
      <c r="E376" s="4"/>
      <c r="F376" s="4"/>
      <c r="H376" s="17"/>
      <c r="I376" s="133"/>
    </row>
    <row r="377" spans="1:9" ht="15.75">
      <c r="A377" s="18" t="s">
        <v>125</v>
      </c>
      <c r="B377" s="12"/>
      <c r="E377" s="4"/>
      <c r="F377" s="4"/>
      <c r="I377" s="43">
        <v>35231</v>
      </c>
    </row>
    <row r="378" spans="1:8" ht="12.75">
      <c r="A378" s="4"/>
      <c r="B378" s="10"/>
      <c r="E378" s="4"/>
      <c r="F378" s="4"/>
      <c r="H378" s="30"/>
    </row>
    <row r="379" spans="1:8" ht="12.75">
      <c r="A379" s="31" t="s">
        <v>236</v>
      </c>
      <c r="B379" s="12"/>
      <c r="E379" s="4"/>
      <c r="F379" s="4"/>
      <c r="H379" s="13"/>
    </row>
    <row r="380" spans="1:8" ht="12.75">
      <c r="A380" s="31" t="s">
        <v>237</v>
      </c>
      <c r="B380" s="12"/>
      <c r="E380" s="4"/>
      <c r="F380" s="4"/>
      <c r="H380" s="13"/>
    </row>
    <row r="381" spans="1:8" ht="12.75">
      <c r="A381" s="31" t="s">
        <v>246</v>
      </c>
      <c r="B381" s="12"/>
      <c r="E381" s="4"/>
      <c r="F381" s="4"/>
      <c r="H381" s="13"/>
    </row>
    <row r="382" spans="1:8" ht="12.75">
      <c r="A382" s="31" t="s">
        <v>238</v>
      </c>
      <c r="B382" s="12"/>
      <c r="E382" s="4"/>
      <c r="F382" s="4"/>
      <c r="H382" s="13"/>
    </row>
    <row r="383" spans="1:8" ht="12.75">
      <c r="A383" s="31"/>
      <c r="B383" s="12"/>
      <c r="E383" s="4"/>
      <c r="F383" s="4"/>
      <c r="H383" s="13"/>
    </row>
    <row r="384" spans="6:8" ht="12.75">
      <c r="F384" s="4"/>
      <c r="G384" s="4"/>
      <c r="H384" s="4"/>
    </row>
    <row r="385" spans="1:9" ht="15.75">
      <c r="A385" s="18" t="s">
        <v>22</v>
      </c>
      <c r="F385" s="4"/>
      <c r="G385" s="4"/>
      <c r="H385" s="6"/>
      <c r="I385" s="43">
        <f>SUM(H387:H401)</f>
        <v>6467</v>
      </c>
    </row>
    <row r="386" spans="1:9" ht="15.75">
      <c r="A386" s="18"/>
      <c r="F386" s="4"/>
      <c r="G386" s="4"/>
      <c r="H386" s="6"/>
      <c r="I386" s="43"/>
    </row>
    <row r="387" spans="2:8" ht="12.75">
      <c r="B387" s="5" t="s">
        <v>36</v>
      </c>
      <c r="G387" s="4"/>
      <c r="H387" s="87">
        <v>2996</v>
      </c>
    </row>
    <row r="388" spans="2:8" ht="12.75">
      <c r="B388" t="s">
        <v>113</v>
      </c>
      <c r="G388" s="4"/>
      <c r="H388" s="88"/>
    </row>
    <row r="389" spans="7:8" ht="12.75">
      <c r="G389" s="4"/>
      <c r="H389" s="88"/>
    </row>
    <row r="390" spans="2:8" ht="12.75">
      <c r="B390" s="5" t="s">
        <v>156</v>
      </c>
      <c r="G390" s="4"/>
      <c r="H390" s="87">
        <v>2038</v>
      </c>
    </row>
    <row r="391" spans="2:8" ht="12.75">
      <c r="B391" s="7" t="s">
        <v>190</v>
      </c>
      <c r="G391" s="4"/>
      <c r="H391" s="88"/>
    </row>
    <row r="392" spans="2:8" ht="12.75">
      <c r="B392" s="7" t="s">
        <v>191</v>
      </c>
      <c r="G392" s="4"/>
      <c r="H392" s="88"/>
    </row>
    <row r="393" spans="2:8" ht="12.75">
      <c r="B393" s="7"/>
      <c r="G393" s="4"/>
      <c r="H393" s="88"/>
    </row>
    <row r="394" spans="2:8" ht="12.75">
      <c r="B394" s="5" t="s">
        <v>489</v>
      </c>
      <c r="G394" s="4"/>
      <c r="H394" s="88">
        <v>887</v>
      </c>
    </row>
    <row r="395" spans="2:8" ht="12.75">
      <c r="B395" s="78" t="s">
        <v>490</v>
      </c>
      <c r="G395" s="4"/>
      <c r="H395" s="88"/>
    </row>
    <row r="396" spans="2:8" ht="12.75">
      <c r="B396" s="78" t="s">
        <v>491</v>
      </c>
      <c r="G396" s="4"/>
      <c r="H396" s="88"/>
    </row>
    <row r="397" spans="2:8" ht="12.75">
      <c r="B397" s="78"/>
      <c r="G397" s="4"/>
      <c r="H397" s="40"/>
    </row>
    <row r="398" spans="2:8" ht="12.75">
      <c r="B398" s="5" t="s">
        <v>311</v>
      </c>
      <c r="G398" s="4"/>
      <c r="H398" s="40">
        <v>386</v>
      </c>
    </row>
    <row r="399" spans="2:8" ht="12.75">
      <c r="B399" s="78" t="s">
        <v>345</v>
      </c>
      <c r="G399" s="4"/>
      <c r="H399" s="40"/>
    </row>
    <row r="400" spans="2:8" ht="12.75">
      <c r="B400" s="7"/>
      <c r="G400" s="4"/>
      <c r="H400" s="40"/>
    </row>
    <row r="401" spans="2:8" ht="12.75">
      <c r="B401" s="5" t="s">
        <v>432</v>
      </c>
      <c r="G401" s="4"/>
      <c r="H401" s="40">
        <v>160</v>
      </c>
    </row>
    <row r="402" spans="2:8" ht="12.75">
      <c r="B402" s="78" t="s">
        <v>431</v>
      </c>
      <c r="G402" s="4"/>
      <c r="H402" s="4"/>
    </row>
    <row r="403" spans="2:8" ht="12.75">
      <c r="B403" s="78"/>
      <c r="G403" s="4"/>
      <c r="H403" s="4"/>
    </row>
    <row r="404" spans="2:7" ht="12.75">
      <c r="B404" s="7"/>
      <c r="G404" s="4"/>
    </row>
    <row r="405" spans="1:9" ht="15.75">
      <c r="A405" s="18" t="s">
        <v>110</v>
      </c>
      <c r="B405" s="7"/>
      <c r="G405" s="4"/>
      <c r="H405" s="4"/>
      <c r="I405" s="43">
        <v>1795</v>
      </c>
    </row>
    <row r="406" spans="1:9" s="7" customFormat="1" ht="12.75">
      <c r="A406" s="3"/>
      <c r="G406" s="8"/>
      <c r="H406" s="8"/>
      <c r="I406" s="41"/>
    </row>
    <row r="407" spans="1:9" s="7" customFormat="1" ht="12.75">
      <c r="A407" s="78" t="s">
        <v>239</v>
      </c>
      <c r="G407" s="8"/>
      <c r="H407" s="8"/>
      <c r="I407" s="41"/>
    </row>
    <row r="408" spans="1:8" ht="12.75">
      <c r="A408" t="s">
        <v>240</v>
      </c>
      <c r="B408" s="7"/>
      <c r="G408" s="4"/>
      <c r="H408" s="4"/>
    </row>
    <row r="409" spans="1:8" ht="12.75">
      <c r="A409" t="s">
        <v>290</v>
      </c>
      <c r="B409" s="7"/>
      <c r="G409" s="4"/>
      <c r="H409" s="4"/>
    </row>
    <row r="410" spans="1:8" ht="12.75">
      <c r="A410" t="s">
        <v>291</v>
      </c>
      <c r="B410" s="7"/>
      <c r="G410" s="4"/>
      <c r="H410" s="4"/>
    </row>
    <row r="411" spans="1:8" ht="12.75">
      <c r="A411" t="s">
        <v>292</v>
      </c>
      <c r="B411" s="7"/>
      <c r="G411" s="4"/>
      <c r="H411" s="4"/>
    </row>
    <row r="412" spans="1:8" ht="12.75">
      <c r="A412" t="s">
        <v>380</v>
      </c>
      <c r="B412" s="7"/>
      <c r="G412" s="4"/>
      <c r="H412" s="4"/>
    </row>
    <row r="413" spans="2:8" ht="12.75">
      <c r="B413" s="7"/>
      <c r="G413" s="4"/>
      <c r="H413" s="4"/>
    </row>
    <row r="414" spans="2:8" ht="12.75">
      <c r="B414" s="7"/>
      <c r="G414" s="4"/>
      <c r="H414" s="4"/>
    </row>
    <row r="415" spans="1:9" ht="15.75">
      <c r="A415" s="18" t="s">
        <v>118</v>
      </c>
      <c r="B415" s="7"/>
      <c r="G415" s="4"/>
      <c r="H415" s="4"/>
      <c r="I415" s="43">
        <f>SUM(F417:F419)</f>
        <v>1542</v>
      </c>
    </row>
    <row r="416" spans="1:9" s="7" customFormat="1" ht="12.75">
      <c r="A416" s="3"/>
      <c r="G416" s="8"/>
      <c r="H416" s="8"/>
      <c r="I416" s="41"/>
    </row>
    <row r="417" spans="1:9" s="7" customFormat="1" ht="12.75">
      <c r="A417" s="3"/>
      <c r="B417" s="7" t="s">
        <v>162</v>
      </c>
      <c r="F417" s="73">
        <v>1210</v>
      </c>
      <c r="G417" s="8"/>
      <c r="H417" s="8"/>
      <c r="I417" s="41"/>
    </row>
    <row r="418" spans="1:9" s="7" customFormat="1" ht="12.75">
      <c r="A418" s="3"/>
      <c r="B418" s="7" t="s">
        <v>163</v>
      </c>
      <c r="F418" s="73">
        <v>37</v>
      </c>
      <c r="G418" s="8"/>
      <c r="H418" s="8"/>
      <c r="I418" s="41"/>
    </row>
    <row r="419" spans="1:9" s="7" customFormat="1" ht="12.75">
      <c r="A419" s="3"/>
      <c r="B419" s="7" t="s">
        <v>164</v>
      </c>
      <c r="F419" s="73">
        <v>295</v>
      </c>
      <c r="G419" s="8"/>
      <c r="H419" s="8"/>
      <c r="I419" s="41"/>
    </row>
    <row r="420" spans="1:9" s="7" customFormat="1" ht="12.75">
      <c r="A420" s="3"/>
      <c r="G420" s="8"/>
      <c r="H420" s="8"/>
      <c r="I420" s="41"/>
    </row>
    <row r="421" spans="1:9" s="7" customFormat="1" ht="12.75">
      <c r="A421" s="78" t="s">
        <v>381</v>
      </c>
      <c r="G421" s="8"/>
      <c r="H421" s="8"/>
      <c r="I421" s="41"/>
    </row>
    <row r="422" spans="1:9" s="7" customFormat="1" ht="12.75">
      <c r="A422" s="78" t="s">
        <v>382</v>
      </c>
      <c r="G422" s="8"/>
      <c r="H422" s="8"/>
      <c r="I422" s="41"/>
    </row>
    <row r="423" spans="1:9" s="7" customFormat="1" ht="12.75">
      <c r="A423" s="78" t="s">
        <v>383</v>
      </c>
      <c r="G423" s="8"/>
      <c r="H423" s="8"/>
      <c r="I423" s="41"/>
    </row>
    <row r="424" spans="1:8" ht="12.75">
      <c r="A424" t="s">
        <v>425</v>
      </c>
      <c r="B424" s="7"/>
      <c r="G424" s="4"/>
      <c r="H424" s="4"/>
    </row>
    <row r="425" spans="2:8" ht="12.75">
      <c r="B425" s="7"/>
      <c r="G425" s="4"/>
      <c r="H425" s="4"/>
    </row>
    <row r="426" spans="2:8" ht="12.75">
      <c r="B426" s="7"/>
      <c r="G426" s="4"/>
      <c r="H426" s="4"/>
    </row>
    <row r="427" spans="1:9" ht="15.75">
      <c r="A427" s="18" t="s">
        <v>23</v>
      </c>
      <c r="G427" s="4"/>
      <c r="H427" s="4"/>
      <c r="I427" s="43">
        <f>SUM(H429:H444)</f>
        <v>8856</v>
      </c>
    </row>
    <row r="428" spans="1:9" ht="12.75">
      <c r="A428" s="3"/>
      <c r="G428" s="4"/>
      <c r="H428" s="6"/>
      <c r="I428" s="25"/>
    </row>
    <row r="429" spans="1:9" ht="12.75">
      <c r="A429" s="3"/>
      <c r="B429" s="5" t="s">
        <v>155</v>
      </c>
      <c r="G429" s="4"/>
      <c r="H429" s="40">
        <v>666</v>
      </c>
      <c r="I429" s="25"/>
    </row>
    <row r="430" spans="2:9" s="78" customFormat="1" ht="12.75">
      <c r="B430" s="5" t="s">
        <v>170</v>
      </c>
      <c r="G430" s="79"/>
      <c r="H430" s="55">
        <f>SUM(G431:G440)</f>
        <v>1386</v>
      </c>
      <c r="I430" s="41"/>
    </row>
    <row r="431" spans="2:9" ht="12.75">
      <c r="B431" s="5"/>
      <c r="C431" t="s">
        <v>209</v>
      </c>
      <c r="G431">
        <v>439</v>
      </c>
      <c r="H431" s="40"/>
      <c r="I431" s="25"/>
    </row>
    <row r="432" spans="2:9" ht="12.75">
      <c r="B432" s="5"/>
      <c r="C432" t="s">
        <v>210</v>
      </c>
      <c r="G432">
        <v>160</v>
      </c>
      <c r="H432" s="40"/>
      <c r="I432" s="25"/>
    </row>
    <row r="433" spans="2:9" ht="12.75">
      <c r="B433" s="5"/>
      <c r="C433" t="s">
        <v>384</v>
      </c>
      <c r="G433">
        <v>75</v>
      </c>
      <c r="H433" s="40"/>
      <c r="I433" s="25"/>
    </row>
    <row r="434" spans="2:9" ht="12.75">
      <c r="B434" s="5"/>
      <c r="C434" t="s">
        <v>211</v>
      </c>
      <c r="G434">
        <v>180</v>
      </c>
      <c r="H434" s="40"/>
      <c r="I434" s="25"/>
    </row>
    <row r="435" spans="2:9" ht="12.75">
      <c r="B435" s="5"/>
      <c r="C435" t="s">
        <v>212</v>
      </c>
      <c r="G435">
        <v>100</v>
      </c>
      <c r="H435" s="40"/>
      <c r="I435" s="25"/>
    </row>
    <row r="436" spans="2:9" ht="12.75">
      <c r="B436" s="5"/>
      <c r="C436" t="s">
        <v>213</v>
      </c>
      <c r="G436">
        <v>32</v>
      </c>
      <c r="H436" s="40"/>
      <c r="I436" s="25"/>
    </row>
    <row r="437" spans="2:9" ht="12.75">
      <c r="B437" s="5"/>
      <c r="C437" t="s">
        <v>214</v>
      </c>
      <c r="G437">
        <v>40</v>
      </c>
      <c r="H437" s="40"/>
      <c r="I437" s="25"/>
    </row>
    <row r="438" spans="2:9" ht="12.75">
      <c r="B438" s="5"/>
      <c r="C438" t="s">
        <v>457</v>
      </c>
      <c r="G438">
        <v>200</v>
      </c>
      <c r="H438" s="40"/>
      <c r="I438" s="25"/>
    </row>
    <row r="439" spans="2:9" ht="12.75">
      <c r="B439" s="5"/>
      <c r="C439" t="s">
        <v>385</v>
      </c>
      <c r="H439" s="40"/>
      <c r="I439" s="25"/>
    </row>
    <row r="440" spans="2:9" ht="12.75">
      <c r="B440" s="5"/>
      <c r="C440" t="s">
        <v>386</v>
      </c>
      <c r="G440">
        <v>160</v>
      </c>
      <c r="H440" s="40"/>
      <c r="I440" s="25"/>
    </row>
    <row r="441" spans="2:9" ht="12.75">
      <c r="B441" s="5" t="s">
        <v>169</v>
      </c>
      <c r="H441" s="55">
        <f>SUM(G442:G443)</f>
        <v>914</v>
      </c>
      <c r="I441" s="25"/>
    </row>
    <row r="442" spans="2:9" ht="12.75">
      <c r="B442" s="5"/>
      <c r="C442" t="s">
        <v>215</v>
      </c>
      <c r="G442">
        <v>662</v>
      </c>
      <c r="H442" s="40"/>
      <c r="I442" s="25"/>
    </row>
    <row r="443" spans="2:9" ht="12.75">
      <c r="B443" s="5"/>
      <c r="C443" t="s">
        <v>216</v>
      </c>
      <c r="G443">
        <v>252</v>
      </c>
      <c r="H443" s="40"/>
      <c r="I443" s="25"/>
    </row>
    <row r="444" spans="2:8" ht="12.75">
      <c r="B444" s="5" t="s">
        <v>217</v>
      </c>
      <c r="G444" s="4"/>
      <c r="H444" s="55">
        <f>SUM(G445:G448)</f>
        <v>5890</v>
      </c>
    </row>
    <row r="445" spans="2:8" ht="12.75">
      <c r="B445" s="5"/>
      <c r="C445" t="s">
        <v>218</v>
      </c>
      <c r="G445" s="82">
        <f>SUM(F446:F447)</f>
        <v>5837</v>
      </c>
      <c r="H445" s="55"/>
    </row>
    <row r="446" spans="2:8" ht="12.75">
      <c r="B446" s="5"/>
      <c r="C446" t="s">
        <v>493</v>
      </c>
      <c r="F446" s="16">
        <v>4824</v>
      </c>
      <c r="H446" s="55"/>
    </row>
    <row r="447" spans="2:6" ht="12.75">
      <c r="B447" s="7"/>
      <c r="C447" t="s">
        <v>494</v>
      </c>
      <c r="F447" s="16">
        <v>1013</v>
      </c>
    </row>
    <row r="448" spans="2:7" ht="12.75">
      <c r="B448" s="7"/>
      <c r="C448" t="s">
        <v>492</v>
      </c>
      <c r="G448" s="16">
        <v>53</v>
      </c>
    </row>
    <row r="449" spans="2:7" ht="12.75">
      <c r="B449" s="7"/>
      <c r="G449" s="4"/>
    </row>
    <row r="450" spans="2:7" ht="12.75">
      <c r="B450" t="s">
        <v>426</v>
      </c>
      <c r="G450" s="4"/>
    </row>
    <row r="451" ht="12.75">
      <c r="G451" s="4"/>
    </row>
    <row r="452" spans="2:7" ht="12.75">
      <c r="B452" s="7"/>
      <c r="G452" s="4"/>
    </row>
    <row r="453" spans="1:9" ht="15.75">
      <c r="A453" s="18" t="s">
        <v>60</v>
      </c>
      <c r="G453" s="4"/>
      <c r="H453" s="16"/>
      <c r="I453" s="43">
        <f>SUM(H455:H456)</f>
        <v>14600</v>
      </c>
    </row>
    <row r="454" spans="1:9" s="7" customFormat="1" ht="12.75">
      <c r="A454" s="3"/>
      <c r="G454" s="8"/>
      <c r="H454" s="6"/>
      <c r="I454" s="41"/>
    </row>
    <row r="455" spans="1:9" ht="12.75">
      <c r="A455" s="3"/>
      <c r="B455" t="s">
        <v>61</v>
      </c>
      <c r="G455" s="4"/>
      <c r="H455" s="50">
        <v>7600</v>
      </c>
      <c r="I455" s="25"/>
    </row>
    <row r="456" spans="2:9" ht="12.75">
      <c r="B456" t="s">
        <v>62</v>
      </c>
      <c r="G456" s="4"/>
      <c r="H456" s="50">
        <v>7000</v>
      </c>
      <c r="I456" s="25"/>
    </row>
    <row r="457" spans="7:9" ht="12.75">
      <c r="G457" s="4"/>
      <c r="H457" s="50"/>
      <c r="I457" s="25"/>
    </row>
    <row r="458" spans="1:9" ht="12.75">
      <c r="A458" t="s">
        <v>458</v>
      </c>
      <c r="G458" s="4"/>
      <c r="H458" s="50"/>
      <c r="I458" s="25"/>
    </row>
    <row r="459" spans="1:9" ht="12.75">
      <c r="A459" t="s">
        <v>171</v>
      </c>
      <c r="G459" s="4"/>
      <c r="H459" s="50"/>
      <c r="I459" s="25"/>
    </row>
    <row r="460" spans="7:8" ht="12.75">
      <c r="G460" s="4"/>
      <c r="H460" s="4"/>
    </row>
    <row r="461" spans="7:8" ht="12.75">
      <c r="G461" s="4"/>
      <c r="H461" s="4"/>
    </row>
    <row r="462" spans="1:9" ht="15.75">
      <c r="A462" s="18" t="s">
        <v>106</v>
      </c>
      <c r="G462" s="4"/>
      <c r="H462" s="4"/>
      <c r="I462" s="43">
        <f>SUM(H464:H465)</f>
        <v>886</v>
      </c>
    </row>
    <row r="463" spans="1:10" s="7" customFormat="1" ht="12.75">
      <c r="A463"/>
      <c r="G463" s="8"/>
      <c r="H463" s="6"/>
      <c r="I463" s="41"/>
      <c r="J463" s="61"/>
    </row>
    <row r="464" spans="2:8" ht="12.75">
      <c r="B464" s="5" t="s">
        <v>119</v>
      </c>
      <c r="F464" s="4"/>
      <c r="G464" s="4"/>
      <c r="H464" s="5">
        <v>0</v>
      </c>
    </row>
    <row r="465" spans="2:8" s="78" customFormat="1" ht="12.75">
      <c r="B465" s="5" t="s">
        <v>105</v>
      </c>
      <c r="H465" s="55">
        <f>G466+G472+G479+G482+G483</f>
        <v>886</v>
      </c>
    </row>
    <row r="466" spans="2:8" ht="12.75">
      <c r="B466" s="7" t="s">
        <v>87</v>
      </c>
      <c r="G466">
        <f>SUM(F467:F470)</f>
        <v>235</v>
      </c>
      <c r="H466" s="56"/>
    </row>
    <row r="467" spans="2:6" ht="12.75">
      <c r="B467" s="5"/>
      <c r="C467" t="s">
        <v>389</v>
      </c>
      <c r="F467">
        <v>50</v>
      </c>
    </row>
    <row r="468" spans="2:6" ht="12.75">
      <c r="B468" s="5"/>
      <c r="C468" t="s">
        <v>390</v>
      </c>
      <c r="F468">
        <v>35</v>
      </c>
    </row>
    <row r="469" spans="2:3" ht="12.75">
      <c r="B469" s="5"/>
      <c r="C469" t="s">
        <v>391</v>
      </c>
    </row>
    <row r="470" spans="2:6" ht="12.75">
      <c r="B470" s="5"/>
      <c r="C470" t="s">
        <v>392</v>
      </c>
      <c r="F470">
        <v>150</v>
      </c>
    </row>
    <row r="471" ht="12.75">
      <c r="B471" s="5"/>
    </row>
    <row r="472" spans="2:7" ht="12.75">
      <c r="B472" t="s">
        <v>54</v>
      </c>
      <c r="G472">
        <f>SUM(F473:F477)</f>
        <v>469</v>
      </c>
    </row>
    <row r="473" spans="3:6" ht="12.75">
      <c r="C473" t="s">
        <v>393</v>
      </c>
      <c r="F473">
        <v>20</v>
      </c>
    </row>
    <row r="474" spans="3:6" ht="12.75">
      <c r="C474" t="s">
        <v>394</v>
      </c>
      <c r="F474">
        <v>55</v>
      </c>
    </row>
    <row r="475" spans="3:6" ht="12.75">
      <c r="C475" t="s">
        <v>395</v>
      </c>
      <c r="F475">
        <v>114</v>
      </c>
    </row>
    <row r="476" spans="3:6" s="78" customFormat="1" ht="12.75">
      <c r="C476" s="78" t="s">
        <v>396</v>
      </c>
      <c r="F476" s="78">
        <v>200</v>
      </c>
    </row>
    <row r="477" spans="3:6" ht="12.75">
      <c r="C477" t="s">
        <v>294</v>
      </c>
      <c r="F477" s="78">
        <v>80</v>
      </c>
    </row>
    <row r="479" spans="2:7" s="78" customFormat="1" ht="12.75">
      <c r="B479" s="78" t="s">
        <v>228</v>
      </c>
      <c r="G479" s="78">
        <v>15</v>
      </c>
    </row>
    <row r="480" s="78" customFormat="1" ht="12.75">
      <c r="C480" s="78" t="s">
        <v>295</v>
      </c>
    </row>
    <row r="481" s="78" customFormat="1" ht="12.75"/>
    <row r="482" spans="2:7" s="78" customFormat="1" ht="12.75">
      <c r="B482" s="78" t="s">
        <v>259</v>
      </c>
      <c r="G482" s="78">
        <v>65</v>
      </c>
    </row>
    <row r="483" spans="2:7" s="78" customFormat="1" ht="12.75">
      <c r="B483" s="78" t="s">
        <v>497</v>
      </c>
      <c r="G483" s="78">
        <v>102</v>
      </c>
    </row>
    <row r="484" s="78" customFormat="1" ht="12.75"/>
    <row r="485" s="78" customFormat="1" ht="12.75">
      <c r="A485" s="78" t="s">
        <v>339</v>
      </c>
    </row>
    <row r="486" s="78" customFormat="1" ht="12.75">
      <c r="A486" s="78" t="s">
        <v>331</v>
      </c>
    </row>
    <row r="487" s="78" customFormat="1" ht="12.75"/>
    <row r="489" spans="1:9" ht="15.75">
      <c r="A489" s="18" t="s">
        <v>24</v>
      </c>
      <c r="I489" s="18">
        <v>320</v>
      </c>
    </row>
    <row r="490" spans="7:9" s="78" customFormat="1" ht="12.75">
      <c r="G490" s="79"/>
      <c r="H490" s="3"/>
      <c r="I490" s="3"/>
    </row>
    <row r="491" spans="1:8" s="78" customFormat="1" ht="12.75">
      <c r="A491" s="78" t="s">
        <v>397</v>
      </c>
      <c r="G491" s="79"/>
      <c r="H491" s="3"/>
    </row>
    <row r="492" spans="1:8" s="78" customFormat="1" ht="12.75">
      <c r="A492" s="78" t="s">
        <v>221</v>
      </c>
      <c r="G492" s="79"/>
      <c r="H492" s="3"/>
    </row>
    <row r="493" spans="7:8" s="78" customFormat="1" ht="12.75">
      <c r="G493" s="79"/>
      <c r="H493" s="3"/>
    </row>
    <row r="494" spans="1:7" s="78" customFormat="1" ht="12.75">
      <c r="A494" s="78" t="s">
        <v>44</v>
      </c>
      <c r="G494" s="79"/>
    </row>
    <row r="495" spans="2:7" ht="12.75">
      <c r="B495" t="s">
        <v>107</v>
      </c>
      <c r="G495" s="4"/>
    </row>
    <row r="496" spans="2:7" ht="12.75">
      <c r="B496" t="s">
        <v>108</v>
      </c>
      <c r="G496" s="4"/>
    </row>
    <row r="497" spans="2:7" ht="12.75">
      <c r="B497" t="s">
        <v>219</v>
      </c>
      <c r="G497" s="4"/>
    </row>
    <row r="498" spans="2:7" ht="12.75">
      <c r="B498" t="s">
        <v>109</v>
      </c>
      <c r="G498" s="4"/>
    </row>
    <row r="499" spans="2:7" ht="12.75">
      <c r="B499" t="s">
        <v>220</v>
      </c>
      <c r="G499" s="4"/>
    </row>
    <row r="500" ht="12.75">
      <c r="G500" s="4"/>
    </row>
    <row r="501" ht="12.75">
      <c r="G501" s="4"/>
    </row>
    <row r="502" spans="1:9" ht="15.75">
      <c r="A502" s="18" t="s">
        <v>45</v>
      </c>
      <c r="G502" s="4"/>
      <c r="I502" s="108">
        <v>1900</v>
      </c>
    </row>
    <row r="503" s="7" customFormat="1" ht="12.75">
      <c r="G503" s="8"/>
    </row>
    <row r="504" spans="1:7" s="78" customFormat="1" ht="12.75">
      <c r="A504" s="78" t="s">
        <v>63</v>
      </c>
      <c r="G504" s="79"/>
    </row>
    <row r="505" s="78" customFormat="1" ht="12.75">
      <c r="G505" s="79"/>
    </row>
    <row r="506" ht="12.75">
      <c r="G506" s="4"/>
    </row>
    <row r="507" spans="1:9" ht="15.75">
      <c r="A507" s="18" t="s">
        <v>172</v>
      </c>
      <c r="G507" s="4"/>
      <c r="I507" s="43">
        <f>SUM(G512:G513)</f>
        <v>18900</v>
      </c>
    </row>
    <row r="508" ht="12.75">
      <c r="G508" s="4"/>
    </row>
    <row r="509" spans="1:7" ht="12.75">
      <c r="A509" t="s">
        <v>296</v>
      </c>
      <c r="G509" s="4"/>
    </row>
    <row r="510" spans="1:7" ht="12.75">
      <c r="A510" t="s">
        <v>250</v>
      </c>
      <c r="G510" s="4"/>
    </row>
    <row r="511" ht="12.75">
      <c r="G511" s="4"/>
    </row>
    <row r="512" spans="2:7" ht="12.75">
      <c r="B512" t="s">
        <v>459</v>
      </c>
      <c r="G512" s="17">
        <v>8500</v>
      </c>
    </row>
    <row r="513" spans="2:7" ht="12.75">
      <c r="B513" t="s">
        <v>460</v>
      </c>
      <c r="G513" s="17">
        <v>10400</v>
      </c>
    </row>
    <row r="514" ht="12.75">
      <c r="G514" s="4"/>
    </row>
    <row r="515" ht="12.75">
      <c r="G515" s="4"/>
    </row>
    <row r="516" ht="12.75">
      <c r="G516" s="4"/>
    </row>
    <row r="517" ht="12.75">
      <c r="G517" s="4"/>
    </row>
    <row r="518" spans="1:9" ht="18">
      <c r="A518" s="2" t="s">
        <v>444</v>
      </c>
      <c r="G518" s="4"/>
      <c r="I518" s="106">
        <f>SUM(F524:F539)</f>
        <v>1473</v>
      </c>
    </row>
    <row r="519" spans="2:8" s="7" customFormat="1" ht="12.75">
      <c r="B519" s="5"/>
      <c r="C519" s="64"/>
      <c r="D519" s="64"/>
      <c r="E519" s="64"/>
      <c r="F519" s="64"/>
      <c r="G519" s="65"/>
      <c r="H519" s="3"/>
    </row>
    <row r="520" spans="1:8" ht="12.75">
      <c r="A520" t="s">
        <v>461</v>
      </c>
      <c r="G520" s="4"/>
      <c r="H520" s="3"/>
    </row>
    <row r="521" spans="1:7" ht="12.75">
      <c r="A521" t="s">
        <v>463</v>
      </c>
      <c r="G521" s="4"/>
    </row>
    <row r="522" spans="1:7" ht="12.75">
      <c r="A522" t="s">
        <v>462</v>
      </c>
      <c r="G522" s="4"/>
    </row>
    <row r="523" ht="12.75">
      <c r="G523" s="4"/>
    </row>
    <row r="524" spans="2:7" ht="12.75">
      <c r="B524" t="s">
        <v>464</v>
      </c>
      <c r="E524" s="107"/>
      <c r="F524" s="107">
        <v>15</v>
      </c>
      <c r="G524" s="4"/>
    </row>
    <row r="525" spans="2:7" ht="12.75">
      <c r="B525" t="s">
        <v>465</v>
      </c>
      <c r="E525" s="107"/>
      <c r="F525" s="107">
        <v>5</v>
      </c>
      <c r="G525" s="4"/>
    </row>
    <row r="526" spans="2:7" ht="12.75">
      <c r="B526" t="s">
        <v>218</v>
      </c>
      <c r="E526" s="107"/>
      <c r="F526" s="107">
        <v>502</v>
      </c>
      <c r="G526" s="4"/>
    </row>
    <row r="527" spans="2:7" ht="12.75">
      <c r="B527" t="s">
        <v>466</v>
      </c>
      <c r="E527" s="107"/>
      <c r="F527" s="107">
        <v>30</v>
      </c>
      <c r="G527" s="4"/>
    </row>
    <row r="528" spans="2:7" ht="12.75">
      <c r="B528" t="s">
        <v>303</v>
      </c>
      <c r="E528" s="107"/>
      <c r="F528" s="109">
        <f>SUM(E529:E530)</f>
        <v>80</v>
      </c>
      <c r="G528" s="105"/>
    </row>
    <row r="529" spans="3:7" ht="12.75">
      <c r="C529" t="s">
        <v>467</v>
      </c>
      <c r="E529" s="107">
        <v>30</v>
      </c>
      <c r="F529" s="109"/>
      <c r="G529" s="4"/>
    </row>
    <row r="530" spans="3:7" ht="12.75">
      <c r="C530" t="s">
        <v>304</v>
      </c>
      <c r="E530" s="107">
        <v>50</v>
      </c>
      <c r="F530" s="109"/>
      <c r="G530" s="4"/>
    </row>
    <row r="531" spans="2:7" ht="12.75">
      <c r="B531" t="s">
        <v>468</v>
      </c>
      <c r="E531" s="107"/>
      <c r="F531" s="109">
        <f>SUM(E532:E536)</f>
        <v>478</v>
      </c>
      <c r="G531" s="105"/>
    </row>
    <row r="532" spans="3:7" ht="12.75">
      <c r="C532" t="s">
        <v>467</v>
      </c>
      <c r="E532" s="107">
        <v>80</v>
      </c>
      <c r="F532" s="107"/>
      <c r="G532" s="4"/>
    </row>
    <row r="533" spans="3:7" ht="12.75">
      <c r="C533" t="s">
        <v>306</v>
      </c>
      <c r="E533" s="107">
        <v>120</v>
      </c>
      <c r="F533" s="107"/>
      <c r="G533" s="4"/>
    </row>
    <row r="534" spans="3:7" ht="12.75">
      <c r="C534" t="s">
        <v>476</v>
      </c>
      <c r="E534" s="107">
        <v>98</v>
      </c>
      <c r="F534" s="107"/>
      <c r="G534" s="4"/>
    </row>
    <row r="535" spans="3:7" ht="12.75">
      <c r="C535" t="s">
        <v>477</v>
      </c>
      <c r="E535" s="107">
        <v>140</v>
      </c>
      <c r="F535" s="107"/>
      <c r="G535" s="4"/>
    </row>
    <row r="536" spans="3:7" ht="12.75">
      <c r="C536" t="s">
        <v>304</v>
      </c>
      <c r="E536" s="107">
        <v>40</v>
      </c>
      <c r="F536" s="107"/>
      <c r="G536" s="4"/>
    </row>
    <row r="537" spans="2:7" ht="12.75">
      <c r="B537" t="s">
        <v>307</v>
      </c>
      <c r="E537" s="107"/>
      <c r="F537" s="107">
        <v>116</v>
      </c>
      <c r="G537" s="4"/>
    </row>
    <row r="538" spans="2:7" ht="12.75">
      <c r="B538" t="s">
        <v>308</v>
      </c>
      <c r="E538" s="107"/>
      <c r="F538" s="107">
        <v>37</v>
      </c>
      <c r="G538" s="4"/>
    </row>
    <row r="539" spans="2:7" ht="12.75">
      <c r="B539" t="s">
        <v>309</v>
      </c>
      <c r="E539" s="107"/>
      <c r="F539" s="107">
        <f>SUM(E540:E541)</f>
        <v>210</v>
      </c>
      <c r="G539" s="4"/>
    </row>
    <row r="540" spans="3:7" ht="12.75">
      <c r="C540" t="s">
        <v>467</v>
      </c>
      <c r="E540" s="107">
        <v>90</v>
      </c>
      <c r="F540" s="107"/>
      <c r="G540" s="4"/>
    </row>
    <row r="541" spans="3:7" ht="12.75">
      <c r="C541" t="s">
        <v>304</v>
      </c>
      <c r="E541" s="107">
        <v>120</v>
      </c>
      <c r="F541" s="107"/>
      <c r="G541" s="4"/>
    </row>
    <row r="542" spans="5:7" ht="12.75">
      <c r="E542" s="107"/>
      <c r="F542" s="107"/>
      <c r="G542" s="4"/>
    </row>
    <row r="543" ht="12.75">
      <c r="G543" s="4"/>
    </row>
    <row r="544" spans="7:15" ht="12.75">
      <c r="G544" s="4"/>
      <c r="H544" s="3"/>
      <c r="O544" s="17"/>
    </row>
    <row r="545" spans="1:15" ht="18">
      <c r="A545" s="2" t="s">
        <v>37</v>
      </c>
      <c r="G545" s="4"/>
      <c r="H545" s="3"/>
      <c r="O545" s="17"/>
    </row>
    <row r="546" spans="7:15" s="78" customFormat="1" ht="12.75">
      <c r="G546" s="79"/>
      <c r="H546" s="3"/>
      <c r="M546"/>
      <c r="N546"/>
      <c r="O546" s="17"/>
    </row>
    <row r="547" spans="7:15" s="7" customFormat="1" ht="12.75">
      <c r="G547" s="8"/>
      <c r="H547" s="3"/>
      <c r="M547" s="78"/>
      <c r="O547" s="51"/>
    </row>
    <row r="548" spans="1:15" ht="18">
      <c r="A548" s="2" t="s">
        <v>2</v>
      </c>
      <c r="G548" s="4"/>
      <c r="I548" s="86"/>
      <c r="J548" s="23"/>
      <c r="M548" s="78"/>
      <c r="N548" s="7"/>
      <c r="O548" s="51"/>
    </row>
    <row r="549" spans="7:15" s="7" customFormat="1" ht="12.75">
      <c r="G549" s="8"/>
      <c r="J549" s="51"/>
      <c r="M549" s="78"/>
      <c r="N549"/>
      <c r="O549" s="17"/>
    </row>
    <row r="550" spans="1:15" ht="15.75">
      <c r="A550" s="18" t="s">
        <v>38</v>
      </c>
      <c r="I550" s="53">
        <f>SUM(H556:H564)</f>
        <v>25535</v>
      </c>
      <c r="M550" s="78"/>
      <c r="O550" s="17"/>
    </row>
    <row r="551" spans="1:15" s="7" customFormat="1" ht="12.75">
      <c r="A551" s="3"/>
      <c r="H551" s="6"/>
      <c r="I551" s="14"/>
      <c r="J551" s="61"/>
      <c r="M551"/>
      <c r="N551"/>
      <c r="O551" s="17"/>
    </row>
    <row r="552" spans="1:15" ht="12.75">
      <c r="A552" s="10" t="s">
        <v>95</v>
      </c>
      <c r="H552" s="6"/>
      <c r="I552" s="25"/>
      <c r="O552" s="17"/>
    </row>
    <row r="553" spans="1:9" ht="12.75">
      <c r="A553" t="s">
        <v>469</v>
      </c>
      <c r="H553" s="6"/>
      <c r="I553" s="25"/>
    </row>
    <row r="554" spans="1:8" ht="12.75">
      <c r="A554" t="s">
        <v>96</v>
      </c>
      <c r="H554" s="4"/>
    </row>
    <row r="555" ht="12.75">
      <c r="H555" s="4"/>
    </row>
    <row r="556" spans="2:8" ht="12.75">
      <c r="B556" s="9" t="s">
        <v>478</v>
      </c>
      <c r="C556" s="9"/>
      <c r="D556" s="9"/>
      <c r="E556" s="9"/>
      <c r="H556" s="67">
        <v>1795</v>
      </c>
    </row>
    <row r="557" spans="2:8" ht="12.75">
      <c r="B557" s="9" t="s">
        <v>479</v>
      </c>
      <c r="C557" s="9"/>
      <c r="D557" s="9"/>
      <c r="E557" s="9"/>
      <c r="H557" s="67">
        <v>500</v>
      </c>
    </row>
    <row r="558" spans="2:8" ht="12.75">
      <c r="B558" s="9" t="s">
        <v>480</v>
      </c>
      <c r="C558" s="9"/>
      <c r="D558" s="9"/>
      <c r="E558" s="9"/>
      <c r="H558" s="67">
        <v>3400</v>
      </c>
    </row>
    <row r="559" spans="2:9" ht="12.75">
      <c r="B559" s="9" t="s">
        <v>481</v>
      </c>
      <c r="C559" s="9"/>
      <c r="D559" s="9"/>
      <c r="E559" s="9"/>
      <c r="H559" s="141">
        <v>8640</v>
      </c>
      <c r="I559" s="133"/>
    </row>
    <row r="560" spans="2:8" ht="12.75">
      <c r="B560" s="90" t="s">
        <v>482</v>
      </c>
      <c r="C560" s="9"/>
      <c r="D560" s="9"/>
      <c r="E560" s="9"/>
      <c r="H560" s="67">
        <v>1000</v>
      </c>
    </row>
    <row r="561" spans="2:8" ht="12.75">
      <c r="B561" s="9" t="s">
        <v>483</v>
      </c>
      <c r="C561" s="9"/>
      <c r="D561" s="9"/>
      <c r="E561" s="9"/>
      <c r="H561" s="67">
        <v>1000</v>
      </c>
    </row>
    <row r="562" spans="2:8" ht="12.75">
      <c r="B562" s="90" t="s">
        <v>484</v>
      </c>
      <c r="C562" s="9"/>
      <c r="D562" s="9"/>
      <c r="E562" s="9"/>
      <c r="H562" s="67">
        <v>8500</v>
      </c>
    </row>
    <row r="563" spans="2:8" ht="12.75">
      <c r="B563" s="90" t="s">
        <v>485</v>
      </c>
      <c r="C563" s="9"/>
      <c r="D563" s="9"/>
      <c r="E563" s="9"/>
      <c r="H563" s="67"/>
    </row>
    <row r="564" spans="2:8" ht="12.75">
      <c r="B564" s="9" t="s">
        <v>486</v>
      </c>
      <c r="C564" s="9"/>
      <c r="D564" s="9"/>
      <c r="E564" s="9"/>
      <c r="H564" s="67">
        <v>700</v>
      </c>
    </row>
    <row r="565" spans="1:9" s="7" customFormat="1" ht="12.75">
      <c r="A565"/>
      <c r="H565" s="8"/>
      <c r="I565" s="8"/>
    </row>
    <row r="566" spans="1:9" s="7" customFormat="1" ht="12.75">
      <c r="A566"/>
      <c r="H566" s="8"/>
      <c r="I566" s="8"/>
    </row>
    <row r="567" spans="1:9" ht="15.75">
      <c r="A567" s="18" t="s">
        <v>25</v>
      </c>
      <c r="H567" s="6"/>
      <c r="I567" s="53">
        <f>SUM(H569:H572)</f>
        <v>12150</v>
      </c>
    </row>
    <row r="568" spans="1:10" ht="12.75">
      <c r="A568" s="3"/>
      <c r="H568" s="6"/>
      <c r="I568" s="25"/>
      <c r="J568" s="33"/>
    </row>
    <row r="569" spans="1:10" ht="12.75">
      <c r="A569" s="3"/>
      <c r="B569" t="s">
        <v>64</v>
      </c>
      <c r="F569" s="17"/>
      <c r="H569" s="50">
        <v>3750</v>
      </c>
      <c r="I569" s="25"/>
      <c r="J569" s="33"/>
    </row>
    <row r="570" spans="1:15" ht="12.75">
      <c r="A570" s="3"/>
      <c r="B570" t="s">
        <v>66</v>
      </c>
      <c r="F570" s="17"/>
      <c r="H570" s="50">
        <v>7000</v>
      </c>
      <c r="I570" s="25"/>
      <c r="J570" s="33"/>
      <c r="O570" s="17"/>
    </row>
    <row r="571" spans="2:15" ht="12.75">
      <c r="B571" t="s">
        <v>131</v>
      </c>
      <c r="F571" s="17"/>
      <c r="H571" s="50">
        <v>200</v>
      </c>
      <c r="I571" s="25"/>
      <c r="J571" s="33"/>
      <c r="O571" s="17"/>
    </row>
    <row r="572" spans="2:15" ht="12.75">
      <c r="B572" t="s">
        <v>65</v>
      </c>
      <c r="F572" s="17"/>
      <c r="H572" s="50">
        <v>1200</v>
      </c>
      <c r="I572" s="25"/>
      <c r="J572" s="33"/>
      <c r="O572" s="17"/>
    </row>
    <row r="573" spans="6:10" ht="12.75">
      <c r="F573" s="17"/>
      <c r="H573" s="50"/>
      <c r="I573" s="25"/>
      <c r="J573" s="33"/>
    </row>
    <row r="574" spans="1:8" ht="12.75">
      <c r="A574" t="s">
        <v>403</v>
      </c>
      <c r="H574" s="4"/>
    </row>
    <row r="575" spans="1:8" ht="12.75">
      <c r="A575" t="s">
        <v>450</v>
      </c>
      <c r="H575" s="4"/>
    </row>
    <row r="576" spans="1:8" ht="12.75">
      <c r="A576" t="s">
        <v>451</v>
      </c>
      <c r="H576" s="4"/>
    </row>
    <row r="577" spans="1:8" ht="12.75">
      <c r="A577" t="s">
        <v>404</v>
      </c>
      <c r="H577" s="4"/>
    </row>
    <row r="578" ht="12.75">
      <c r="H578" s="4"/>
    </row>
    <row r="579" ht="12.75">
      <c r="H579" s="4"/>
    </row>
    <row r="580" spans="1:9" ht="15.75">
      <c r="A580" s="18" t="s">
        <v>111</v>
      </c>
      <c r="H580" s="4"/>
      <c r="I580" s="43">
        <f>H582+H585+H589+H593</f>
        <v>12804</v>
      </c>
    </row>
    <row r="581" spans="1:9" s="7" customFormat="1" ht="12.75">
      <c r="A581" s="3"/>
      <c r="H581" s="8"/>
      <c r="I581" s="41"/>
    </row>
    <row r="582" spans="1:9" s="7" customFormat="1" ht="12.75">
      <c r="A582" s="128" t="s">
        <v>141</v>
      </c>
      <c r="B582" s="110"/>
      <c r="C582" s="110"/>
      <c r="D582" s="110"/>
      <c r="E582" s="110"/>
      <c r="F582" s="110"/>
      <c r="G582" s="110"/>
      <c r="H582" s="129">
        <v>0</v>
      </c>
      <c r="I582" s="41"/>
    </row>
    <row r="583" spans="1:9" s="7" customFormat="1" ht="12.75">
      <c r="A583" s="110" t="s">
        <v>178</v>
      </c>
      <c r="B583" s="110"/>
      <c r="C583" s="110"/>
      <c r="D583" s="110"/>
      <c r="E583" s="110"/>
      <c r="F583" s="110"/>
      <c r="G583" s="110"/>
      <c r="H583" s="130"/>
      <c r="I583" s="41"/>
    </row>
    <row r="584" spans="8:9" s="7" customFormat="1" ht="12.75">
      <c r="H584" s="8"/>
      <c r="I584" s="41"/>
    </row>
    <row r="585" spans="1:9" s="7" customFormat="1" ht="12.75">
      <c r="A585" s="3" t="s">
        <v>122</v>
      </c>
      <c r="H585" s="14">
        <v>1542</v>
      </c>
      <c r="I585" s="3"/>
    </row>
    <row r="586" spans="1:9" s="7" customFormat="1" ht="12.75">
      <c r="A586" s="78" t="s">
        <v>471</v>
      </c>
      <c r="B586" s="3"/>
      <c r="C586" s="3"/>
      <c r="D586" s="3"/>
      <c r="E586" s="3"/>
      <c r="F586" s="3"/>
      <c r="G586" s="3"/>
      <c r="I586" s="3"/>
    </row>
    <row r="587" spans="1:9" s="7" customFormat="1" ht="12.75">
      <c r="A587" s="78" t="s">
        <v>470</v>
      </c>
      <c r="B587" s="3"/>
      <c r="C587" s="3"/>
      <c r="D587" s="3"/>
      <c r="E587" s="3"/>
      <c r="F587" s="3"/>
      <c r="G587" s="3"/>
      <c r="I587" s="3"/>
    </row>
    <row r="588" spans="2:9" s="7" customFormat="1" ht="12.75">
      <c r="B588" s="3"/>
      <c r="C588" s="3"/>
      <c r="D588" s="3"/>
      <c r="E588" s="3"/>
      <c r="F588" s="3"/>
      <c r="G588" s="3"/>
      <c r="I588" s="3"/>
    </row>
    <row r="589" spans="1:9" s="7" customFormat="1" ht="12.75">
      <c r="A589" s="3" t="s">
        <v>121</v>
      </c>
      <c r="H589" s="14">
        <v>10400</v>
      </c>
      <c r="I589" s="3"/>
    </row>
    <row r="590" spans="1:9" s="7" customFormat="1" ht="12.75">
      <c r="A590" s="78" t="s">
        <v>452</v>
      </c>
      <c r="B590"/>
      <c r="C590"/>
      <c r="D590"/>
      <c r="E590"/>
      <c r="F590"/>
      <c r="G590"/>
      <c r="I590" s="3"/>
    </row>
    <row r="591" spans="1:9" s="7" customFormat="1" ht="12.75">
      <c r="A591" s="78" t="s">
        <v>472</v>
      </c>
      <c r="B591"/>
      <c r="C591"/>
      <c r="D591"/>
      <c r="E591"/>
      <c r="F591"/>
      <c r="G591"/>
      <c r="I591" s="3"/>
    </row>
    <row r="592" spans="1:9" s="7" customFormat="1" ht="12.75">
      <c r="A592" s="3"/>
      <c r="B592"/>
      <c r="C592"/>
      <c r="D592"/>
      <c r="E592"/>
      <c r="F592"/>
      <c r="G592"/>
      <c r="H592" s="14"/>
      <c r="I592" s="3"/>
    </row>
    <row r="593" spans="1:9" s="7" customFormat="1" ht="12.75">
      <c r="A593" s="3" t="s">
        <v>120</v>
      </c>
      <c r="H593" s="6">
        <f>SUM(F594:F595)</f>
        <v>862</v>
      </c>
      <c r="I593" s="3"/>
    </row>
    <row r="594" spans="1:9" s="7" customFormat="1" ht="12.75">
      <c r="A594" s="3"/>
      <c r="B594" s="7" t="s">
        <v>194</v>
      </c>
      <c r="F594" s="7">
        <v>362</v>
      </c>
      <c r="H594" s="6"/>
      <c r="I594" s="3"/>
    </row>
    <row r="595" spans="1:9" s="7" customFormat="1" ht="12.75">
      <c r="A595" s="3"/>
      <c r="B595" s="7" t="s">
        <v>195</v>
      </c>
      <c r="F595" s="7">
        <v>500</v>
      </c>
      <c r="H595" s="6"/>
      <c r="I595" s="3"/>
    </row>
    <row r="596" spans="1:9" s="7" customFormat="1" ht="12.75">
      <c r="A596" s="3"/>
      <c r="H596" s="6"/>
      <c r="I596" s="3"/>
    </row>
    <row r="597" spans="1:9" s="7" customFormat="1" ht="12.75">
      <c r="A597" t="s">
        <v>427</v>
      </c>
      <c r="I597" s="3"/>
    </row>
    <row r="598" spans="1:8" ht="12.75">
      <c r="A598" t="s">
        <v>343</v>
      </c>
      <c r="H598" s="4"/>
    </row>
    <row r="599" spans="1:8" ht="12.75">
      <c r="A599" t="s">
        <v>342</v>
      </c>
      <c r="H599" s="4"/>
    </row>
    <row r="600" spans="1:8" ht="12.75">
      <c r="A600" t="s">
        <v>247</v>
      </c>
      <c r="H600" s="4"/>
    </row>
    <row r="601" ht="12.75">
      <c r="H601" s="4"/>
    </row>
    <row r="602" ht="12.75">
      <c r="H602" s="4"/>
    </row>
    <row r="603" spans="1:9" ht="15.75">
      <c r="A603" s="37" t="s">
        <v>46</v>
      </c>
      <c r="I603" s="39">
        <v>780</v>
      </c>
    </row>
    <row r="604" spans="1:8" s="10" customFormat="1" ht="12.75">
      <c r="A604" s="19"/>
      <c r="H604" s="11"/>
    </row>
    <row r="605" spans="1:8" ht="12.75">
      <c r="A605" s="10" t="s">
        <v>473</v>
      </c>
      <c r="H605" s="4"/>
    </row>
    <row r="606" spans="1:8" ht="12.75">
      <c r="A606" s="19"/>
      <c r="H606" s="4"/>
    </row>
    <row r="607" ht="12.75">
      <c r="H607" s="4"/>
    </row>
    <row r="608" spans="1:9" ht="15.75">
      <c r="A608" s="18" t="s">
        <v>242</v>
      </c>
      <c r="H608" s="6"/>
      <c r="I608" s="43">
        <f>SUM(H611:H626)</f>
        <v>169455</v>
      </c>
    </row>
    <row r="609" spans="1:9" s="7" customFormat="1" ht="12.75">
      <c r="A609" s="3"/>
      <c r="H609" s="6"/>
      <c r="I609" s="41"/>
    </row>
    <row r="610" spans="1:9" s="7" customFormat="1" ht="12.75">
      <c r="A610" s="3" t="s">
        <v>243</v>
      </c>
      <c r="H610" s="6"/>
      <c r="I610" s="41"/>
    </row>
    <row r="611" spans="1:9" s="7" customFormat="1" ht="12.75">
      <c r="A611" s="3"/>
      <c r="B611" s="78" t="s">
        <v>222</v>
      </c>
      <c r="G611" s="51"/>
      <c r="H611" s="51">
        <f>SUM(G612:G615)</f>
        <v>130599</v>
      </c>
      <c r="I611" s="41"/>
    </row>
    <row r="612" spans="1:9" s="7" customFormat="1" ht="12.75">
      <c r="A612" s="3"/>
      <c r="C612" s="78" t="s">
        <v>224</v>
      </c>
      <c r="G612" s="51">
        <v>81940</v>
      </c>
      <c r="H612" s="51"/>
      <c r="I612" s="41"/>
    </row>
    <row r="613" spans="1:9" s="7" customFormat="1" ht="12.75">
      <c r="A613" s="3"/>
      <c r="C613" s="78" t="s">
        <v>223</v>
      </c>
      <c r="G613" s="51">
        <v>13793</v>
      </c>
      <c r="H613" s="51"/>
      <c r="I613" s="41"/>
    </row>
    <row r="614" spans="1:9" s="7" customFormat="1" ht="12.75">
      <c r="A614" s="3"/>
      <c r="C614" s="78" t="s">
        <v>225</v>
      </c>
      <c r="G614" s="51">
        <v>28634</v>
      </c>
      <c r="H614" s="51"/>
      <c r="I614" s="41"/>
    </row>
    <row r="615" spans="1:9" s="7" customFormat="1" ht="12.75">
      <c r="A615" s="3"/>
      <c r="C615" s="78" t="s">
        <v>226</v>
      </c>
      <c r="G615" s="82">
        <v>6232</v>
      </c>
      <c r="H615" s="51"/>
      <c r="I615" s="41"/>
    </row>
    <row r="616" spans="1:9" s="7" customFormat="1" ht="12.75">
      <c r="A616" s="3"/>
      <c r="B616" s="7" t="s">
        <v>130</v>
      </c>
      <c r="H616" s="51">
        <v>2790</v>
      </c>
      <c r="I616" s="41"/>
    </row>
    <row r="617" spans="1:9" s="7" customFormat="1" ht="12.75">
      <c r="A617" s="3"/>
      <c r="B617" s="78" t="s">
        <v>341</v>
      </c>
      <c r="H617" s="50">
        <v>2996</v>
      </c>
      <c r="I617" s="41"/>
    </row>
    <row r="618" spans="1:9" s="7" customFormat="1" ht="12.75">
      <c r="A618" s="3"/>
      <c r="H618" s="50"/>
      <c r="I618" s="41"/>
    </row>
    <row r="619" spans="1:9" s="7" customFormat="1" ht="12.75">
      <c r="A619" s="3" t="s">
        <v>174</v>
      </c>
      <c r="H619" s="50"/>
      <c r="I619" s="41"/>
    </row>
    <row r="620" spans="1:9" s="7" customFormat="1" ht="12.75">
      <c r="A620" s="3"/>
      <c r="B620" s="78" t="s">
        <v>175</v>
      </c>
      <c r="H620" s="50">
        <f>SUM(G621:G622)</f>
        <v>22817</v>
      </c>
      <c r="I620" s="41"/>
    </row>
    <row r="621" spans="1:9" s="7" customFormat="1" ht="12.75">
      <c r="A621" s="3"/>
      <c r="B621" s="78"/>
      <c r="C621" s="78" t="s">
        <v>297</v>
      </c>
      <c r="G621" s="51">
        <v>3283</v>
      </c>
      <c r="H621" s="50"/>
      <c r="I621" s="41"/>
    </row>
    <row r="622" spans="1:9" s="7" customFormat="1" ht="12.75">
      <c r="A622" s="3"/>
      <c r="B622" s="78"/>
      <c r="C622" s="78" t="s">
        <v>312</v>
      </c>
      <c r="G622" s="51">
        <v>19534</v>
      </c>
      <c r="H622" s="50"/>
      <c r="I622" s="41"/>
    </row>
    <row r="623" spans="1:9" s="7" customFormat="1" ht="12.75">
      <c r="A623" s="3"/>
      <c r="B623" s="78" t="s">
        <v>176</v>
      </c>
      <c r="G623" s="51"/>
      <c r="H623" s="50">
        <v>2549</v>
      </c>
      <c r="I623" s="41"/>
    </row>
    <row r="624" spans="1:9" s="7" customFormat="1" ht="12.75">
      <c r="A624" s="3"/>
      <c r="B624" s="78" t="s">
        <v>177</v>
      </c>
      <c r="G624" s="51"/>
      <c r="H624" s="50">
        <v>4800</v>
      </c>
      <c r="I624" s="41"/>
    </row>
    <row r="625" spans="1:9" s="7" customFormat="1" ht="12.75">
      <c r="A625" s="3"/>
      <c r="B625" s="78" t="s">
        <v>433</v>
      </c>
      <c r="G625" s="51"/>
      <c r="H625" s="50">
        <v>2904</v>
      </c>
      <c r="I625" s="41"/>
    </row>
    <row r="626" spans="1:9" s="7" customFormat="1" ht="12.75">
      <c r="A626" s="3"/>
      <c r="I626" s="41"/>
    </row>
    <row r="627" spans="1:9" s="7" customFormat="1" ht="12.75">
      <c r="A627" s="78" t="s">
        <v>398</v>
      </c>
      <c r="H627" s="50"/>
      <c r="I627" s="41"/>
    </row>
    <row r="628" spans="1:9" s="7" customFormat="1" ht="12.75">
      <c r="A628" s="3"/>
      <c r="H628" s="50"/>
      <c r="I628" s="41"/>
    </row>
    <row r="629" spans="1:8" s="7" customFormat="1" ht="12.75">
      <c r="A629"/>
      <c r="H629" s="8"/>
    </row>
    <row r="630" spans="1:9" ht="15.75">
      <c r="A630" s="18" t="s">
        <v>123</v>
      </c>
      <c r="H630" s="4"/>
      <c r="I630" s="43">
        <f>SUM(G634:G645)</f>
        <v>2512</v>
      </c>
    </row>
    <row r="631" spans="1:9" s="7" customFormat="1" ht="12.75">
      <c r="A631" s="3"/>
      <c r="H631" s="8"/>
      <c r="I631" s="41"/>
    </row>
    <row r="632" spans="1:9" s="7" customFormat="1" ht="12.75">
      <c r="A632" s="78" t="s">
        <v>453</v>
      </c>
      <c r="H632" s="8"/>
      <c r="I632" s="51"/>
    </row>
    <row r="633" s="7" customFormat="1" ht="12.75">
      <c r="H633" s="8"/>
    </row>
    <row r="634" spans="1:8" s="7" customFormat="1" ht="12.75">
      <c r="A634" s="3" t="s">
        <v>319</v>
      </c>
      <c r="G634" s="41">
        <f>SUM(F636:F644)</f>
        <v>2512</v>
      </c>
      <c r="H634" s="8"/>
    </row>
    <row r="635" s="7" customFormat="1" ht="12.75">
      <c r="H635" s="8"/>
    </row>
    <row r="636" spans="1:8" s="7" customFormat="1" ht="12.75">
      <c r="A636" s="78" t="s">
        <v>159</v>
      </c>
      <c r="G636" s="3"/>
      <c r="H636" s="8"/>
    </row>
    <row r="637" spans="1:8" s="7" customFormat="1" ht="12.75">
      <c r="A637" s="78" t="s">
        <v>227</v>
      </c>
      <c r="G637" s="41"/>
      <c r="H637" s="8"/>
    </row>
    <row r="638" spans="1:8" s="7" customFormat="1" ht="12.75">
      <c r="A638" s="3"/>
      <c r="B638" s="7" t="s">
        <v>142</v>
      </c>
      <c r="F638" s="51">
        <v>1125</v>
      </c>
      <c r="G638" s="3"/>
      <c r="H638" s="8"/>
    </row>
    <row r="639" spans="1:8" s="7" customFormat="1" ht="12.75">
      <c r="A639" s="78" t="s">
        <v>314</v>
      </c>
      <c r="B639" s="9"/>
      <c r="G639" s="3"/>
      <c r="H639" s="8"/>
    </row>
    <row r="640" spans="2:8" s="7" customFormat="1" ht="12.75">
      <c r="B640" s="78" t="s">
        <v>315</v>
      </c>
      <c r="F640" s="7">
        <v>257</v>
      </c>
      <c r="G640" s="3"/>
      <c r="H640" s="8"/>
    </row>
    <row r="641" spans="2:8" s="7" customFormat="1" ht="12.75">
      <c r="B641" s="78" t="s">
        <v>316</v>
      </c>
      <c r="F641" s="78">
        <v>521</v>
      </c>
      <c r="G641" s="3"/>
      <c r="H641" s="8"/>
    </row>
    <row r="642" spans="2:8" s="7" customFormat="1" ht="12.75">
      <c r="B642" s="78" t="s">
        <v>317</v>
      </c>
      <c r="F642" s="78">
        <v>270</v>
      </c>
      <c r="G642" s="3"/>
      <c r="H642" s="8"/>
    </row>
    <row r="643" spans="1:8" s="7" customFormat="1" ht="12.75">
      <c r="A643" s="78" t="s">
        <v>399</v>
      </c>
      <c r="B643" s="78"/>
      <c r="G643" s="3"/>
      <c r="H643" s="8"/>
    </row>
    <row r="644" spans="2:8" s="7" customFormat="1" ht="12.75">
      <c r="B644" s="78" t="s">
        <v>400</v>
      </c>
      <c r="F644" s="78">
        <v>339</v>
      </c>
      <c r="G644" s="3"/>
      <c r="H644" s="8"/>
    </row>
    <row r="645" spans="1:8" s="7" customFormat="1" ht="12.75">
      <c r="A645" s="3"/>
      <c r="G645" s="3"/>
      <c r="H645" s="8"/>
    </row>
    <row r="646" s="7" customFormat="1" ht="12.75">
      <c r="H646" s="8"/>
    </row>
    <row r="647" s="7" customFormat="1" ht="12.75">
      <c r="H647" s="8"/>
    </row>
    <row r="648" spans="5:8" s="7" customFormat="1" ht="12.75">
      <c r="E648" s="51"/>
      <c r="H648" s="8"/>
    </row>
    <row r="649" spans="1:10" ht="18">
      <c r="A649" s="2" t="s">
        <v>112</v>
      </c>
      <c r="H649" s="4"/>
      <c r="I649" s="24">
        <f>G654+G655+G656+G677+G681</f>
        <v>4107</v>
      </c>
      <c r="J649" s="23"/>
    </row>
    <row r="650" spans="1:8" ht="12.75">
      <c r="A650" s="7"/>
      <c r="H650" s="6"/>
    </row>
    <row r="651" spans="1:8" ht="12.75">
      <c r="A651" s="78" t="s">
        <v>474</v>
      </c>
      <c r="H651" s="17"/>
    </row>
    <row r="652" spans="1:8" ht="12.75">
      <c r="A652" s="78" t="s">
        <v>475</v>
      </c>
      <c r="H652" s="17"/>
    </row>
    <row r="653" spans="1:8" ht="12.75">
      <c r="A653" s="78"/>
      <c r="H653" s="17"/>
    </row>
    <row r="654" spans="1:8" ht="12.75">
      <c r="A654" s="78" t="s">
        <v>434</v>
      </c>
      <c r="G654">
        <v>40</v>
      </c>
      <c r="H654" s="17"/>
    </row>
    <row r="655" spans="1:8" ht="12.75">
      <c r="A655" s="78" t="s">
        <v>435</v>
      </c>
      <c r="G655">
        <v>10</v>
      </c>
      <c r="H655" s="6"/>
    </row>
    <row r="656" spans="1:8" ht="12.75">
      <c r="A656" s="78" t="s">
        <v>436</v>
      </c>
      <c r="G656" s="17">
        <f>F657+F673+F675</f>
        <v>3339</v>
      </c>
      <c r="H656" s="6"/>
    </row>
    <row r="657" spans="1:8" ht="12.75">
      <c r="A657" s="7"/>
      <c r="B657" t="s">
        <v>313</v>
      </c>
      <c r="F657" s="17">
        <f>SUM(E659:E672)</f>
        <v>2052</v>
      </c>
      <c r="H657" s="6"/>
    </row>
    <row r="658" spans="1:8" ht="12.75">
      <c r="A658" s="7"/>
      <c r="C658" t="s">
        <v>50</v>
      </c>
      <c r="H658" s="6"/>
    </row>
    <row r="659" spans="1:8" ht="12.75">
      <c r="A659" s="7"/>
      <c r="C659" t="s">
        <v>437</v>
      </c>
      <c r="E659">
        <v>3</v>
      </c>
      <c r="H659" s="6"/>
    </row>
    <row r="660" spans="3:5" ht="12.75">
      <c r="C660" t="s">
        <v>438</v>
      </c>
      <c r="E660">
        <v>4</v>
      </c>
    </row>
    <row r="661" spans="3:5" ht="12.75">
      <c r="C661" t="s">
        <v>439</v>
      </c>
      <c r="E661">
        <v>8</v>
      </c>
    </row>
    <row r="662" ht="12.75">
      <c r="C662" t="s">
        <v>51</v>
      </c>
    </row>
    <row r="663" spans="3:5" ht="12.75">
      <c r="C663" t="s">
        <v>440</v>
      </c>
      <c r="E663">
        <v>13</v>
      </c>
    </row>
    <row r="664" spans="3:5" ht="12.75">
      <c r="C664" t="s">
        <v>441</v>
      </c>
      <c r="E664">
        <v>50</v>
      </c>
    </row>
    <row r="665" spans="3:5" ht="12.75">
      <c r="C665" t="s">
        <v>128</v>
      </c>
      <c r="E665">
        <v>492</v>
      </c>
    </row>
    <row r="666" spans="3:5" s="78" customFormat="1" ht="12.75">
      <c r="C666" s="78" t="s">
        <v>129</v>
      </c>
      <c r="E666" s="78">
        <v>140</v>
      </c>
    </row>
    <row r="667" spans="3:5" ht="12.75">
      <c r="C667" t="s">
        <v>443</v>
      </c>
      <c r="E667" s="78">
        <v>518</v>
      </c>
    </row>
    <row r="668" spans="3:5" ht="12.75">
      <c r="C668" t="s">
        <v>442</v>
      </c>
      <c r="E668" s="78"/>
    </row>
    <row r="669" spans="3:5" ht="12.75">
      <c r="C669" t="s">
        <v>298</v>
      </c>
      <c r="E669" s="78">
        <v>1</v>
      </c>
    </row>
    <row r="670" spans="3:5" ht="12.75">
      <c r="C670" t="s">
        <v>299</v>
      </c>
      <c r="E670" s="78">
        <v>1</v>
      </c>
    </row>
    <row r="671" spans="3:5" ht="12.75">
      <c r="C671" t="s">
        <v>401</v>
      </c>
      <c r="E671" s="78">
        <v>10</v>
      </c>
    </row>
    <row r="672" spans="3:5" s="78" customFormat="1" ht="12.75">
      <c r="C672" s="78" t="s">
        <v>127</v>
      </c>
      <c r="E672" s="82">
        <v>812</v>
      </c>
    </row>
    <row r="673" spans="2:6" ht="12.75">
      <c r="B673" s="78" t="s">
        <v>34</v>
      </c>
      <c r="C673" s="78"/>
      <c r="D673" s="78"/>
      <c r="E673" s="78"/>
      <c r="F673" s="80">
        <v>300</v>
      </c>
    </row>
    <row r="674" spans="2:6" s="78" customFormat="1" ht="12.75">
      <c r="B674"/>
      <c r="C674" t="s">
        <v>310</v>
      </c>
      <c r="D674"/>
      <c r="E674"/>
      <c r="F674"/>
    </row>
    <row r="675" spans="2:8" ht="12.75">
      <c r="B675" s="78" t="s">
        <v>245</v>
      </c>
      <c r="C675" s="78"/>
      <c r="D675" s="78"/>
      <c r="E675" s="78"/>
      <c r="F675" s="78">
        <v>987</v>
      </c>
      <c r="H675" s="4"/>
    </row>
    <row r="677" spans="1:8" ht="12.75">
      <c r="A677" s="5" t="s">
        <v>126</v>
      </c>
      <c r="G677">
        <v>300</v>
      </c>
      <c r="H677" s="55"/>
    </row>
    <row r="678" spans="1:9" ht="12.75">
      <c r="A678" s="7"/>
      <c r="I678" s="5"/>
    </row>
    <row r="679" s="78" customFormat="1" ht="12.75">
      <c r="A679" s="78" t="s">
        <v>402</v>
      </c>
    </row>
    <row r="681" spans="1:7" s="78" customFormat="1" ht="12.75">
      <c r="A681" s="5" t="s">
        <v>147</v>
      </c>
      <c r="G681" s="55">
        <f>SUM(F683:F687)</f>
        <v>418</v>
      </c>
    </row>
    <row r="683" spans="2:6" s="78" customFormat="1" ht="12.75">
      <c r="B683" s="78" t="s">
        <v>148</v>
      </c>
      <c r="F683" s="78">
        <v>10</v>
      </c>
    </row>
    <row r="684" spans="2:6" s="78" customFormat="1" ht="12.75">
      <c r="B684" s="78" t="s">
        <v>149</v>
      </c>
      <c r="F684" s="78">
        <v>70</v>
      </c>
    </row>
    <row r="685" spans="2:6" s="78" customFormat="1" ht="12.75">
      <c r="B685" s="78" t="s">
        <v>300</v>
      </c>
      <c r="F685" s="78">
        <v>88</v>
      </c>
    </row>
    <row r="686" spans="2:6" s="78" customFormat="1" ht="12.75">
      <c r="B686" s="78" t="s">
        <v>160</v>
      </c>
      <c r="F686" s="78">
        <v>50</v>
      </c>
    </row>
    <row r="687" spans="2:6" ht="12.75">
      <c r="B687" s="78" t="s">
        <v>428</v>
      </c>
      <c r="F687" s="78">
        <v>200</v>
      </c>
    </row>
    <row r="704" s="78" customFormat="1" ht="12.75"/>
    <row r="705" s="78" customFormat="1" ht="12.75"/>
    <row r="706" s="78" customFormat="1" ht="12.75"/>
    <row r="707" s="78" customFormat="1" ht="12.75"/>
    <row r="708" s="78" customFormat="1" ht="12.75"/>
    <row r="709" s="78" customFormat="1" ht="12.75">
      <c r="A709" s="3"/>
    </row>
    <row r="710" spans="2:9" s="78" customFormat="1" ht="12.75">
      <c r="B710" s="3"/>
      <c r="C710" s="3"/>
      <c r="D710" s="3"/>
      <c r="E710" s="3"/>
      <c r="F710" s="3"/>
      <c r="G710" s="3"/>
      <c r="H710" s="14"/>
      <c r="I710" s="41"/>
    </row>
    <row r="711" s="78" customFormat="1" ht="12.75">
      <c r="A711" s="3"/>
    </row>
    <row r="712" s="78" customFormat="1" ht="12.75"/>
    <row r="713" s="78" customFormat="1" ht="12.75"/>
    <row r="714" spans="7:9" s="78" customFormat="1" ht="12.75">
      <c r="G714" s="79"/>
      <c r="H714" s="80"/>
      <c r="I714" s="82"/>
    </row>
    <row r="715" spans="1:8" s="78" customFormat="1" ht="12.75">
      <c r="A715" s="3"/>
      <c r="H715" s="79"/>
    </row>
    <row r="716" spans="1:9" ht="12.75">
      <c r="A716" s="7"/>
      <c r="B716" s="19"/>
      <c r="C716" s="19"/>
      <c r="D716" s="19"/>
      <c r="E716" s="19"/>
      <c r="F716" s="19"/>
      <c r="G716" s="20"/>
      <c r="H716" s="21"/>
      <c r="I716" s="25"/>
    </row>
    <row r="717" spans="1:8" ht="12.75">
      <c r="A717" s="7"/>
      <c r="G717" s="9"/>
      <c r="H717" s="4"/>
    </row>
    <row r="718" spans="1:8" ht="12.75">
      <c r="A718" s="7"/>
      <c r="G718" s="9"/>
      <c r="H718" s="4"/>
    </row>
    <row r="719" ht="12.75">
      <c r="A719" s="3"/>
    </row>
    <row r="720" ht="12.75">
      <c r="A720" s="7"/>
    </row>
    <row r="721" spans="1:3" ht="12.75">
      <c r="A721" s="7"/>
      <c r="B721" s="3"/>
      <c r="C721" s="3"/>
    </row>
    <row r="722" spans="1:9" ht="12.75">
      <c r="A722" s="7"/>
      <c r="H722" s="16"/>
      <c r="I722" s="17"/>
    </row>
    <row r="723" spans="8:9" s="78" customFormat="1" ht="12.75">
      <c r="H723" s="80"/>
      <c r="I723" s="82"/>
    </row>
    <row r="724" spans="8:9" s="78" customFormat="1" ht="12.75">
      <c r="H724" s="80"/>
      <c r="I724" s="82"/>
    </row>
    <row r="725" spans="8:9" s="78" customFormat="1" ht="12.75">
      <c r="H725" s="80"/>
      <c r="I725" s="82"/>
    </row>
    <row r="726" spans="8:9" ht="12.75">
      <c r="H726" s="16"/>
      <c r="I726" s="17"/>
    </row>
    <row r="727" spans="8:9" ht="12.75">
      <c r="H727" s="16"/>
      <c r="I727" s="17"/>
    </row>
    <row r="728" spans="8:9" ht="12.75">
      <c r="H728" s="16"/>
      <c r="I728" s="17"/>
    </row>
    <row r="729" spans="1:8" ht="12.75">
      <c r="A729" s="19"/>
      <c r="H729" s="16"/>
    </row>
    <row r="730" spans="2:9" ht="12.75">
      <c r="B730" s="19"/>
      <c r="C730" s="19"/>
      <c r="D730" s="19"/>
      <c r="E730" s="19"/>
      <c r="F730" s="19"/>
      <c r="G730" s="20"/>
      <c r="H730" s="30"/>
      <c r="I730" s="25"/>
    </row>
    <row r="731" ht="12.75">
      <c r="H731" s="16"/>
    </row>
    <row r="732" spans="1:8" ht="15.75">
      <c r="A732" s="37"/>
      <c r="H732" s="16"/>
    </row>
    <row r="733" spans="2:9" ht="15.75">
      <c r="B733" s="37"/>
      <c r="C733" s="37"/>
      <c r="D733" s="37"/>
      <c r="E733" s="37"/>
      <c r="F733" s="37"/>
      <c r="G733" s="37"/>
      <c r="H733" s="38"/>
      <c r="I733" s="39"/>
    </row>
    <row r="734" s="78" customFormat="1" ht="12.75">
      <c r="H734" s="80"/>
    </row>
    <row r="768" s="10" customFormat="1" ht="12.75"/>
    <row r="769" s="78" customFormat="1" ht="12.75"/>
    <row r="781" s="10" customFormat="1" ht="12.75"/>
    <row r="782" s="10" customFormat="1" ht="12.75"/>
    <row r="783" s="10" customFormat="1" ht="12.75"/>
    <row r="784" s="10" customFormat="1" ht="12.75">
      <c r="J784"/>
    </row>
    <row r="785" s="10" customFormat="1" ht="12.75"/>
    <row r="786" s="10" customFormat="1" ht="12.75"/>
    <row r="787" s="78" customFormat="1" ht="12.75"/>
    <row r="788" s="78" customFormat="1" ht="12.75">
      <c r="H788" s="80"/>
    </row>
    <row r="789" s="78" customFormat="1" ht="12.75"/>
    <row r="790" s="10" customFormat="1" ht="12.75"/>
    <row r="791" s="10" customFormat="1" ht="12.75"/>
    <row r="792" spans="8:9" s="10" customFormat="1" ht="12.75">
      <c r="H792" s="30"/>
      <c r="I792" s="35"/>
    </row>
    <row r="793" spans="7:9" s="10" customFormat="1" ht="12.75">
      <c r="G793" s="11"/>
      <c r="H793" s="30"/>
      <c r="I793" s="35"/>
    </row>
    <row r="794" spans="1:8" s="10" customFormat="1" ht="12.75">
      <c r="A794" s="19"/>
      <c r="H794" s="11"/>
    </row>
    <row r="795" spans="2:9" s="10" customFormat="1" ht="12.75">
      <c r="B795" s="19"/>
      <c r="C795" s="19"/>
      <c r="D795" s="19"/>
      <c r="E795" s="19"/>
      <c r="F795" s="19"/>
      <c r="G795" s="20"/>
      <c r="H795" s="21"/>
      <c r="I795" s="35"/>
    </row>
    <row r="796" spans="7:8" s="10" customFormat="1" ht="12.75">
      <c r="G796" s="36"/>
      <c r="H796" s="11"/>
    </row>
    <row r="797" spans="7:8" s="10" customFormat="1" ht="12.75">
      <c r="G797" s="36"/>
      <c r="H797" s="11"/>
    </row>
    <row r="798" s="10" customFormat="1" ht="12.75">
      <c r="A798" s="19"/>
    </row>
    <row r="799" s="10" customFormat="1" ht="12.75"/>
    <row r="800" spans="2:3" s="10" customFormat="1" ht="12.75">
      <c r="B800" s="19"/>
      <c r="C800" s="19"/>
    </row>
    <row r="801" s="10" customFormat="1" ht="12.75">
      <c r="H801" s="30"/>
    </row>
    <row r="802" s="10" customFormat="1" ht="12.75">
      <c r="H802" s="30"/>
    </row>
    <row r="803" s="10" customFormat="1" ht="12.75">
      <c r="H803" s="30"/>
    </row>
    <row r="804" spans="1:8" s="10" customFormat="1" ht="12.75">
      <c r="A804" s="19"/>
      <c r="H804" s="30"/>
    </row>
    <row r="805" spans="2:9" s="10" customFormat="1" ht="12.75">
      <c r="B805" s="19"/>
      <c r="C805" s="19"/>
      <c r="D805" s="19"/>
      <c r="E805" s="19"/>
      <c r="F805" s="19"/>
      <c r="G805" s="20"/>
      <c r="H805" s="30"/>
      <c r="I805" s="34"/>
    </row>
    <row r="806" s="10" customFormat="1" ht="12.75">
      <c r="H806" s="30"/>
    </row>
    <row r="807" spans="1:8" s="10" customFormat="1" ht="12.75">
      <c r="A807" s="19"/>
      <c r="H807" s="30"/>
    </row>
    <row r="808" spans="1:9" s="10" customFormat="1" ht="12.75">
      <c r="A808"/>
      <c r="B808" s="19"/>
      <c r="C808" s="19"/>
      <c r="D808" s="19"/>
      <c r="E808" s="19"/>
      <c r="F808" s="19"/>
      <c r="G808" s="19"/>
      <c r="H808" s="21"/>
      <c r="I808" s="25"/>
    </row>
    <row r="809" ht="12.75">
      <c r="H809" s="16"/>
    </row>
    <row r="810" ht="12.75">
      <c r="H810" s="16"/>
    </row>
    <row r="811" ht="12.75">
      <c r="H811" s="4"/>
    </row>
    <row r="812" ht="12.75">
      <c r="H812" s="14"/>
    </row>
    <row r="813" spans="1:8" ht="15.75">
      <c r="A813" s="18"/>
      <c r="H813" s="4"/>
    </row>
    <row r="814" ht="12.75">
      <c r="A814" s="7"/>
    </row>
    <row r="816" ht="12.75">
      <c r="H816" s="16"/>
    </row>
    <row r="817" spans="7:8" ht="12.75">
      <c r="G817" s="4"/>
      <c r="H817" s="16"/>
    </row>
    <row r="818" spans="1:8" ht="12.75">
      <c r="A818" s="19"/>
      <c r="H818" s="4"/>
    </row>
    <row r="819" spans="2:8" ht="12.75">
      <c r="B819" s="19"/>
      <c r="C819" s="19"/>
      <c r="D819" s="19"/>
      <c r="E819" s="19"/>
      <c r="F819" s="19"/>
      <c r="G819" s="20"/>
      <c r="H819" s="21"/>
    </row>
    <row r="820" spans="7:8" ht="12.75">
      <c r="G820" s="9"/>
      <c r="H820" s="4"/>
    </row>
    <row r="821" ht="12.75">
      <c r="H821" s="4"/>
    </row>
    <row r="822" ht="12.75">
      <c r="H822" s="4"/>
    </row>
    <row r="823" ht="12.75">
      <c r="H823" s="4"/>
    </row>
    <row r="824" ht="12.75">
      <c r="H824" s="4"/>
    </row>
    <row r="825" ht="12.75">
      <c r="H825" s="4"/>
    </row>
    <row r="826" ht="12.75">
      <c r="H826" s="4"/>
    </row>
    <row r="827" ht="12.75">
      <c r="H827" s="4"/>
    </row>
    <row r="828" ht="12.75">
      <c r="H828" s="4"/>
    </row>
    <row r="829" ht="12.75">
      <c r="H829" s="9"/>
    </row>
    <row r="830" s="78" customFormat="1" ht="12.75">
      <c r="H830" s="79"/>
    </row>
    <row r="834" spans="1:8" ht="12.75">
      <c r="A834" s="10"/>
      <c r="H834" s="4"/>
    </row>
    <row r="835" spans="1:8" s="10" customFormat="1" ht="12.75">
      <c r="A835"/>
      <c r="H835" s="11"/>
    </row>
    <row r="836" ht="12.75">
      <c r="H836" s="4"/>
    </row>
    <row r="837" s="78" customFormat="1" ht="12.75">
      <c r="H837" s="79"/>
    </row>
    <row r="863" s="78" customFormat="1" ht="12.75">
      <c r="G863" s="83"/>
    </row>
    <row r="865" ht="12.75">
      <c r="G865" s="4"/>
    </row>
    <row r="866" s="78" customFormat="1" ht="12.75">
      <c r="G866" s="83"/>
    </row>
    <row r="868" ht="12.75">
      <c r="G868" s="4"/>
    </row>
  </sheetData>
  <sheetProtection/>
  <printOptions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PPT</dc:creator>
  <cp:keywords/>
  <dc:description/>
  <cp:lastModifiedBy>Iva Schmidtova</cp:lastModifiedBy>
  <cp:lastPrinted>2014-04-11T11:21:01Z</cp:lastPrinted>
  <dcterms:created xsi:type="dcterms:W3CDTF">2001-04-05T07:27:30Z</dcterms:created>
  <dcterms:modified xsi:type="dcterms:W3CDTF">2014-04-11T11:26:17Z</dcterms:modified>
  <cp:category/>
  <cp:version/>
  <cp:contentType/>
  <cp:contentStatus/>
</cp:coreProperties>
</file>