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9375" windowHeight="4725" activeTab="0"/>
  </bookViews>
  <sheets>
    <sheet name="ROZ17_senát_11.5.2017_finální" sheetId="1" r:id="rId1"/>
  </sheets>
  <definedNames/>
  <calcPr fullCalcOnLoad="1"/>
</workbook>
</file>

<file path=xl/sharedStrings.xml><?xml version="1.0" encoding="utf-8"?>
<sst xmlns="http://schemas.openxmlformats.org/spreadsheetml/2006/main" count="127" uniqueCount="109">
  <si>
    <t>NÁKLADY</t>
  </si>
  <si>
    <t>VÝNOSY</t>
  </si>
  <si>
    <t>HLAVNÍ ČINNOST - CELKEM</t>
  </si>
  <si>
    <t>SPOTŘEBA MATERIÁLU A ENERGIE</t>
  </si>
  <si>
    <t>Spotřeba materiálu</t>
  </si>
  <si>
    <t>knihy</t>
  </si>
  <si>
    <t>časopisy</t>
  </si>
  <si>
    <t>ostatní materiál</t>
  </si>
  <si>
    <t>Spotřeba energie</t>
  </si>
  <si>
    <t>elektrická energie</t>
  </si>
  <si>
    <t>plyn</t>
  </si>
  <si>
    <t>SLUŽBY</t>
  </si>
  <si>
    <t>Opravy a služby</t>
  </si>
  <si>
    <t>Cestovné</t>
  </si>
  <si>
    <t>cestovné - tuzemské</t>
  </si>
  <si>
    <t>cestovné - zahraniční</t>
  </si>
  <si>
    <t>Náklady na reprezentaci</t>
  </si>
  <si>
    <t>Ostatní služby</t>
  </si>
  <si>
    <t>úklid</t>
  </si>
  <si>
    <t>další služby</t>
  </si>
  <si>
    <t>OSOBNÍ NÁKLADY</t>
  </si>
  <si>
    <t>Mzdové náklady</t>
  </si>
  <si>
    <t>OON</t>
  </si>
  <si>
    <t>sociální pojištění</t>
  </si>
  <si>
    <t>zdravotní pojištění</t>
  </si>
  <si>
    <t>JINÉ PROVOZNÍ NÁKLADY</t>
  </si>
  <si>
    <t>ODPISY</t>
  </si>
  <si>
    <t>POJIŠTĚNÍ BUDOVY</t>
  </si>
  <si>
    <t>PŘÍJMY  - CELKEM</t>
  </si>
  <si>
    <t>Výnosy</t>
  </si>
  <si>
    <t>příjem z úhrad nákladů přij. řízení</t>
  </si>
  <si>
    <t>pronájem - ubytovna, apartmá</t>
  </si>
  <si>
    <t>inzerce nabídek zaměstnání</t>
  </si>
  <si>
    <t>příjem z organizace mimořádného. studia</t>
  </si>
  <si>
    <t>pronájem učeben a místností</t>
  </si>
  <si>
    <t>příjem z organizace rigorózního řízení</t>
  </si>
  <si>
    <t>Jiné provozní výnosy</t>
  </si>
  <si>
    <t>Juridikum - kurzy</t>
  </si>
  <si>
    <t>Ostatní výnosy</t>
  </si>
  <si>
    <t>cestovné - diety</t>
  </si>
  <si>
    <t>příjmy od studentů</t>
  </si>
  <si>
    <t xml:space="preserve">Režijní náklady  </t>
  </si>
  <si>
    <t>vodné a stočné</t>
  </si>
  <si>
    <t>provoz osobních aut</t>
  </si>
  <si>
    <t>stipendia - doktorský stud. program</t>
  </si>
  <si>
    <t xml:space="preserve">kancelářské potřeby </t>
  </si>
  <si>
    <t>stravování</t>
  </si>
  <si>
    <t>Tržby</t>
  </si>
  <si>
    <t>DROBNÝ HMOTNÝ A NEHMOTNÝ MAJETEK</t>
  </si>
  <si>
    <t>nehmotný majetek (software)</t>
  </si>
  <si>
    <t>drobný hmotný majetek</t>
  </si>
  <si>
    <t>VNITROUNIVERZITNÍ NÁKLADY</t>
  </si>
  <si>
    <t>příjem z kurzů celoživotního vzdělávání</t>
  </si>
  <si>
    <t>ostatní příjmy</t>
  </si>
  <si>
    <t>Odpisy z majetku pořízeného z dotace</t>
  </si>
  <si>
    <t>odpisy z majetku poř.z vlast.prostředků (FRIM)</t>
  </si>
  <si>
    <t>odpisy z majetku poř.z dotace</t>
  </si>
  <si>
    <t>náklady spojené s přijímacím řízením</t>
  </si>
  <si>
    <t>telekomunikační služby</t>
  </si>
  <si>
    <t xml:space="preserve">             ROZPOČET PRÁVNICKÉ FAKULTY UK</t>
  </si>
  <si>
    <t xml:space="preserve">Předkládá: </t>
  </si>
  <si>
    <t>Ing. Iva Schmidtová - ved. ekon. odd.</t>
  </si>
  <si>
    <t>Zpracovali:</t>
  </si>
  <si>
    <t>Částky jsou uvedeny v tis. Kč</t>
  </si>
  <si>
    <t>další provozní náklady</t>
  </si>
  <si>
    <t>TVORBA SOCIÁLNÍHO FONDU</t>
  </si>
  <si>
    <t>Zúčtování fondů</t>
  </si>
  <si>
    <t>účetní audit</t>
  </si>
  <si>
    <t xml:space="preserve">poštovné </t>
  </si>
  <si>
    <t>DOPLŇKOVÁ ČINNOST - CELKEM</t>
  </si>
  <si>
    <t>příjem z Letní školy South Texas</t>
  </si>
  <si>
    <t>životní pojištění</t>
  </si>
  <si>
    <t>penzijní připojištění</t>
  </si>
  <si>
    <t>POUŽITÍ SOCIÁLNÍHO FONDU</t>
  </si>
  <si>
    <t>STIPENDIA</t>
  </si>
  <si>
    <t>Vnitroorganizační výnosy</t>
  </si>
  <si>
    <t>ÚČELOVĚ POSKYTNUTÉ PROSTŘEDKY</t>
  </si>
  <si>
    <t>Dary</t>
  </si>
  <si>
    <t>opravy na budově - běžné</t>
  </si>
  <si>
    <t>stipendia ze SVV</t>
  </si>
  <si>
    <t>úroky z úvěrů</t>
  </si>
  <si>
    <t>P L Á N</t>
  </si>
  <si>
    <t>(ROZDĚLENÍ FINANČNÍCH PROSTŘEDKů FAKULTY)</t>
  </si>
  <si>
    <t>příjem z poplatků za další a delší studium</t>
  </si>
  <si>
    <t xml:space="preserve">   (příjem do stipendijního fondu)</t>
  </si>
  <si>
    <t>PROÚČTOVÁNÍ TVORBY A ČERPÁNÍ</t>
  </si>
  <si>
    <t>STIPENDIJNÍHO FONDU</t>
  </si>
  <si>
    <t>tvorba SF z poplatků od studentů</t>
  </si>
  <si>
    <t>čerpání SF na stipendia</t>
  </si>
  <si>
    <t>Předloženo k projednání v kolegiu děkana:</t>
  </si>
  <si>
    <t>Předloženo k projednání ekon. komisí AS PF UK:</t>
  </si>
  <si>
    <t>Předloženo k projednání Akadem. senátem PF UK:</t>
  </si>
  <si>
    <t xml:space="preserve">opravy strojů, zařízení a inventáře </t>
  </si>
  <si>
    <t>NEINV.DOTACE A PŘÍSPĚVEK NA VZDĚLÁVÁNÍ</t>
  </si>
  <si>
    <t xml:space="preserve">    </t>
  </si>
  <si>
    <t xml:space="preserve">           </t>
  </si>
  <si>
    <t>příjem z kurzů LLM</t>
  </si>
  <si>
    <t>JUDr. Jiří Hřebejk - tajemník fakulty</t>
  </si>
  <si>
    <t>stipendia v rámci PRVOUK</t>
  </si>
  <si>
    <t>provozní náklady z grantů a projektů</t>
  </si>
  <si>
    <t>Odvody na soc. a zdrav. pojištění</t>
  </si>
  <si>
    <t>Prof. JUDr. Jan Kuklík, DrSc. - děkan fakulty</t>
  </si>
  <si>
    <t>stipendia z GA UK</t>
  </si>
  <si>
    <t>stipendia v rámci IP</t>
  </si>
  <si>
    <t>mzdy</t>
  </si>
  <si>
    <t>DOPLŇKOVÁ ČINNOST -  CELKEM</t>
  </si>
  <si>
    <t xml:space="preserve">stipendia v rámci UNCE </t>
  </si>
  <si>
    <t xml:space="preserve">       NA ROK 2017</t>
  </si>
  <si>
    <t>British - placená výuka pro studenty PF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</si>
</sst>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\ &quot;Kč&quot;;[Red]\-#,##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sz val="20"/>
      <name val="Arial CE"/>
      <family val="0"/>
    </font>
    <font>
      <sz val="18"/>
      <name val="Arial CE"/>
      <family val="2"/>
    </font>
    <font>
      <b/>
      <sz val="14"/>
      <name val="Arial CE"/>
      <family val="0"/>
    </font>
    <font>
      <sz val="2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5" fillId="0" borderId="0" xfId="0" applyNumberFormat="1" applyFont="1" applyAlignment="1">
      <alignment/>
    </xf>
    <xf numFmtId="0" fontId="0" fillId="0" borderId="17" xfId="0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0" fillId="0" borderId="12" xfId="0" applyNumberFormat="1" applyBorder="1" applyAlignment="1">
      <alignment horizontal="right"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15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0" fillId="0" borderId="16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19"/>
  <sheetViews>
    <sheetView tabSelected="1" zoomScalePageLayoutView="0" workbookViewId="0" topLeftCell="A1">
      <selection activeCell="I168" sqref="I168"/>
    </sheetView>
  </sheetViews>
  <sheetFormatPr defaultColWidth="9.00390625" defaultRowHeight="12.75"/>
  <cols>
    <col min="1" max="1" width="4.25390625" style="0" customWidth="1"/>
    <col min="5" max="5" width="13.875" style="0" customWidth="1"/>
    <col min="6" max="6" width="10.875" style="0" customWidth="1"/>
    <col min="7" max="7" width="9.00390625" style="0" customWidth="1"/>
    <col min="8" max="8" width="6.625" style="0" customWidth="1"/>
    <col min="9" max="9" width="13.875" style="0" customWidth="1"/>
    <col min="10" max="10" width="5.875" style="0" customWidth="1"/>
    <col min="11" max="11" width="9.75390625" style="0" customWidth="1"/>
    <col min="12" max="12" width="12.375" style="0" customWidth="1"/>
    <col min="13" max="13" width="10.875" style="0" customWidth="1"/>
    <col min="14" max="14" width="9.875" style="0" customWidth="1"/>
  </cols>
  <sheetData>
    <row r="1" spans="15:62" s="43" customFormat="1" ht="12.75"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</row>
    <row r="2" spans="15:62" s="43" customFormat="1" ht="12.75"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</row>
    <row r="3" spans="12:62" s="43" customFormat="1" ht="18">
      <c r="L3" s="66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</row>
    <row r="4" spans="15:62" s="43" customFormat="1" ht="12.75"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5:62" s="43" customFormat="1" ht="12.75"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</row>
    <row r="6" spans="2:62" ht="23.25">
      <c r="B6" s="32"/>
      <c r="D6" s="34" t="s">
        <v>59</v>
      </c>
      <c r="E6" s="1"/>
      <c r="F6" s="1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4:62" ht="23.25">
      <c r="D7" s="34" t="s">
        <v>82</v>
      </c>
      <c r="G7" s="1"/>
      <c r="H7" s="1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6:62" ht="23.25">
      <c r="F8" s="36" t="s">
        <v>107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5:62" ht="12.75"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5:62" ht="20.25">
      <c r="E10" s="1"/>
      <c r="G10" s="1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5:62" ht="18">
      <c r="E11" s="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 spans="11:62" ht="20.25">
      <c r="K12" s="1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  <row r="13" spans="15:62" ht="12.75"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1:62" ht="18">
      <c r="K14" s="2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11:62" ht="18">
      <c r="K15" s="2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62" ht="18">
      <c r="B16" s="2" t="s">
        <v>60</v>
      </c>
      <c r="D16" s="2" t="s">
        <v>101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5:62" ht="12.75"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5:62" ht="12.75"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2:62" ht="18">
      <c r="B19" s="2" t="s">
        <v>62</v>
      </c>
      <c r="D19" s="2" t="s">
        <v>97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4:62" ht="18">
      <c r="D20" s="2" t="s">
        <v>61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spans="15:62" ht="12.75"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</row>
    <row r="22" spans="15:62" ht="12.75"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spans="15:62" ht="12.75"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spans="2:62" s="30" customFormat="1" ht="18">
      <c r="B24" s="2" t="s">
        <v>89</v>
      </c>
      <c r="C24"/>
      <c r="D24" s="37"/>
      <c r="E24" s="38"/>
      <c r="F24" s="38"/>
      <c r="G24"/>
      <c r="H24" s="39"/>
      <c r="I24" s="71">
        <v>42845</v>
      </c>
      <c r="J24" s="58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</row>
    <row r="25" spans="2:62" s="30" customFormat="1" ht="18">
      <c r="B25" s="40" t="s">
        <v>90</v>
      </c>
      <c r="C25"/>
      <c r="D25"/>
      <c r="E25"/>
      <c r="F25"/>
      <c r="G25"/>
      <c r="H25" s="41"/>
      <c r="I25" s="71">
        <v>42859</v>
      </c>
      <c r="J25" s="58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</row>
    <row r="26" spans="2:62" s="30" customFormat="1" ht="18">
      <c r="B26" s="40" t="s">
        <v>91</v>
      </c>
      <c r="C26"/>
      <c r="D26"/>
      <c r="E26" s="42"/>
      <c r="F26"/>
      <c r="G26"/>
      <c r="H26" s="39"/>
      <c r="I26" s="71">
        <v>42866</v>
      </c>
      <c r="J26" s="58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</row>
    <row r="27" spans="10:62" s="30" customFormat="1" ht="12.75">
      <c r="J27" s="31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</row>
    <row r="28" spans="10:62" s="30" customFormat="1" ht="12.75">
      <c r="J28" s="31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</row>
    <row r="29" spans="10:62" s="30" customFormat="1" ht="12.75">
      <c r="J29" s="31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</row>
    <row r="30" spans="15:62" ht="12.75"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</row>
    <row r="31" spans="15:62" ht="12.75"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</row>
    <row r="32" spans="15:62" ht="12.75"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</row>
    <row r="33" spans="15:62" ht="12.75"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</row>
    <row r="34" spans="12:62" ht="15">
      <c r="L34" s="3" t="s">
        <v>63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</row>
    <row r="35" spans="15:62" ht="12.75"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</row>
    <row r="36" spans="15:62" ht="12.75"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</row>
    <row r="37" spans="15:62" ht="12.75"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</row>
    <row r="38" spans="15:62" ht="12.75"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</row>
    <row r="39" spans="15:62" s="74" customFormat="1" ht="12.75"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</row>
    <row r="40" spans="15:62" ht="12.75"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</row>
    <row r="41" spans="15:62" ht="12.75"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</row>
    <row r="42" spans="15:62" ht="12.75"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15:62" ht="12.75"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</row>
    <row r="44" spans="8:62" ht="30">
      <c r="H44" s="67" t="s">
        <v>0</v>
      </c>
      <c r="I44" s="67"/>
      <c r="J44" s="67"/>
      <c r="K44" s="67"/>
      <c r="L44" s="67" t="s">
        <v>1</v>
      </c>
      <c r="M44" s="6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</row>
    <row r="45" spans="15:62" ht="12.75"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</row>
    <row r="46" spans="15:62" ht="12.75"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5:62" ht="12.75"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</row>
    <row r="48" spans="2:62" ht="20.25">
      <c r="B48" s="1"/>
      <c r="H48" s="1"/>
      <c r="L48" s="1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</row>
    <row r="49" spans="2:62" ht="25.5">
      <c r="B49" s="1"/>
      <c r="E49" s="36" t="s">
        <v>81</v>
      </c>
      <c r="F49" s="18"/>
      <c r="G49" s="18"/>
      <c r="H49" s="69"/>
      <c r="I49" s="78">
        <v>239771</v>
      </c>
      <c r="J49" s="18"/>
      <c r="K49" s="18"/>
      <c r="L49" s="78">
        <v>239771</v>
      </c>
      <c r="N49" s="59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15:62" ht="12.75"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15:62" ht="12.75"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</row>
    <row r="52" spans="9:62" s="74" customFormat="1" ht="12.75">
      <c r="I52" s="79"/>
      <c r="J52" s="80"/>
      <c r="K52" s="81"/>
      <c r="L52" s="81"/>
      <c r="N52" s="82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</row>
    <row r="53" spans="15:62" ht="12.75"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</row>
    <row r="54" spans="15:62" ht="12.75"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</row>
    <row r="55" spans="15:62" ht="12.75"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5:62" ht="12.75"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</row>
    <row r="57" spans="15:62" ht="12.75"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</row>
    <row r="58" spans="15:62" ht="12.75"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</row>
    <row r="59" spans="15:62" ht="12.75"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</row>
    <row r="60" spans="15:62" ht="12.75"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</row>
    <row r="61" spans="15:62" ht="12.75"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</row>
    <row r="62" spans="1:62" ht="12.75">
      <c r="A62" s="16"/>
      <c r="F62" s="5"/>
      <c r="G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</row>
    <row r="63" spans="15:62" ht="12.75"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</row>
    <row r="64" spans="15:62" ht="12.75"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</row>
    <row r="65" spans="4:62" ht="18">
      <c r="D65" s="2" t="s">
        <v>95</v>
      </c>
      <c r="G65" s="7" t="s">
        <v>0</v>
      </c>
      <c r="H65" s="25"/>
      <c r="I65" s="68">
        <f>F68+M68</f>
        <v>239771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1:6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</row>
    <row r="67" spans="1:62" ht="12.75">
      <c r="A67" s="9"/>
      <c r="H67" s="22"/>
      <c r="I67" s="23"/>
      <c r="J67" s="23"/>
      <c r="K67" s="23"/>
      <c r="L67" s="23"/>
      <c r="M67" s="23"/>
      <c r="N67" s="2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</row>
    <row r="68" spans="1:62" ht="15">
      <c r="A68" s="8" t="s">
        <v>2</v>
      </c>
      <c r="F68" s="21">
        <f>F70+F84+F113+F123+F137+F139+F144+F149+F153+F157+F159+F161</f>
        <v>238659</v>
      </c>
      <c r="G68" s="6"/>
      <c r="H68" s="8" t="s">
        <v>105</v>
      </c>
      <c r="I68" s="16"/>
      <c r="J68" s="16"/>
      <c r="K68" s="16"/>
      <c r="L68" s="16"/>
      <c r="M68" s="61">
        <f>M70+M84+M113+M155+M159</f>
        <v>1112</v>
      </c>
      <c r="N68" s="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</row>
    <row r="69" spans="1:62" ht="12.75">
      <c r="A69" s="14"/>
      <c r="B69" s="11"/>
      <c r="C69" s="11"/>
      <c r="D69" s="11"/>
      <c r="E69" s="11"/>
      <c r="F69" s="11"/>
      <c r="G69" s="12"/>
      <c r="H69" s="14"/>
      <c r="I69" s="11"/>
      <c r="J69" s="11"/>
      <c r="K69" s="11"/>
      <c r="L69" s="11"/>
      <c r="M69" s="11"/>
      <c r="N69" s="12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</row>
    <row r="70" spans="1:62" ht="12.75">
      <c r="A70" s="9" t="s">
        <v>3</v>
      </c>
      <c r="F70" s="20">
        <f>F72+F79</f>
        <v>6716</v>
      </c>
      <c r="G70" s="6"/>
      <c r="H70" s="9" t="s">
        <v>3</v>
      </c>
      <c r="M70">
        <f>M72+M79</f>
        <v>338</v>
      </c>
      <c r="N70" s="2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</row>
    <row r="71" spans="1:62" ht="12.75">
      <c r="A71" s="9"/>
      <c r="G71" s="6"/>
      <c r="N71" s="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</row>
    <row r="72" spans="1:62" ht="12.75">
      <c r="A72" s="10" t="s">
        <v>4</v>
      </c>
      <c r="F72" s="19">
        <f>SUM(F73:F77)</f>
        <v>6716</v>
      </c>
      <c r="G72" s="6"/>
      <c r="H72" s="33" t="s">
        <v>4</v>
      </c>
      <c r="M72" s="33">
        <v>15</v>
      </c>
      <c r="N72" s="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</row>
    <row r="73" spans="1:62" ht="12.75">
      <c r="A73" s="15"/>
      <c r="B73" t="s">
        <v>5</v>
      </c>
      <c r="F73" s="20">
        <v>3038</v>
      </c>
      <c r="G73" s="6"/>
      <c r="N73" s="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</row>
    <row r="74" spans="1:62" ht="12.75">
      <c r="A74" s="15"/>
      <c r="B74" t="s">
        <v>6</v>
      </c>
      <c r="F74" s="20">
        <v>1660</v>
      </c>
      <c r="G74" s="6"/>
      <c r="N74" s="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</row>
    <row r="75" spans="1:62" ht="12.75">
      <c r="A75" s="9"/>
      <c r="B75" t="s">
        <v>45</v>
      </c>
      <c r="F75" s="5">
        <v>407</v>
      </c>
      <c r="G75" s="6"/>
      <c r="N75" s="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</row>
    <row r="76" spans="1:62" ht="12.75">
      <c r="A76" s="9"/>
      <c r="B76" t="s">
        <v>43</v>
      </c>
      <c r="F76" s="5">
        <v>100</v>
      </c>
      <c r="G76" s="6"/>
      <c r="N76" s="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</row>
    <row r="77" spans="1:62" ht="12.75">
      <c r="A77" s="9"/>
      <c r="B77" t="s">
        <v>7</v>
      </c>
      <c r="F77" s="20">
        <v>1511</v>
      </c>
      <c r="G77" s="48"/>
      <c r="N77" s="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</row>
    <row r="78" spans="1:62" ht="12.75">
      <c r="A78" s="9"/>
      <c r="F78" s="5"/>
      <c r="G78" s="6"/>
      <c r="N78" s="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</row>
    <row r="79" spans="1:62" ht="12.75">
      <c r="A79" s="10" t="s">
        <v>8</v>
      </c>
      <c r="F79" s="19">
        <f>SUM(F80:F82)</f>
        <v>0</v>
      </c>
      <c r="G79" s="6"/>
      <c r="H79" s="4" t="s">
        <v>41</v>
      </c>
      <c r="M79" s="4">
        <f>SUM(M80:M81)</f>
        <v>323</v>
      </c>
      <c r="N79" s="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</row>
    <row r="80" spans="1:62" ht="12.75">
      <c r="A80" s="9"/>
      <c r="B80" t="s">
        <v>9</v>
      </c>
      <c r="F80" s="20">
        <v>0</v>
      </c>
      <c r="G80" s="6"/>
      <c r="I80" t="s">
        <v>9</v>
      </c>
      <c r="M80">
        <v>108</v>
      </c>
      <c r="N80" s="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</row>
    <row r="81" spans="1:62" ht="12.75">
      <c r="A81" s="9"/>
      <c r="B81" t="s">
        <v>10</v>
      </c>
      <c r="F81" s="20">
        <v>0</v>
      </c>
      <c r="G81" s="6"/>
      <c r="I81" t="s">
        <v>10</v>
      </c>
      <c r="M81">
        <v>215</v>
      </c>
      <c r="N81" s="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</row>
    <row r="82" spans="1:62" ht="12.75">
      <c r="A82" s="9"/>
      <c r="B82" t="s">
        <v>42</v>
      </c>
      <c r="F82" s="5">
        <v>0</v>
      </c>
      <c r="G82" s="6"/>
      <c r="H82" s="9"/>
      <c r="N82" s="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</row>
    <row r="83" spans="1:62" ht="12.75">
      <c r="A83" s="14"/>
      <c r="B83" s="11"/>
      <c r="C83" s="11"/>
      <c r="D83" s="11"/>
      <c r="E83" s="11"/>
      <c r="F83" s="13"/>
      <c r="G83" s="12"/>
      <c r="H83" s="11"/>
      <c r="I83" s="11"/>
      <c r="J83" s="11"/>
      <c r="K83" s="11"/>
      <c r="L83" s="11"/>
      <c r="M83" s="11"/>
      <c r="N83" s="12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</row>
    <row r="84" spans="1:62" ht="12.75">
      <c r="A84" s="22" t="s">
        <v>11</v>
      </c>
      <c r="F84" s="20">
        <f>F86+F98+F103+F105</f>
        <v>21223</v>
      </c>
      <c r="G84" s="16"/>
      <c r="H84" s="22" t="s">
        <v>11</v>
      </c>
      <c r="M84" s="20">
        <f>M98+M103+M105</f>
        <v>486</v>
      </c>
      <c r="N84" s="2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ht="12.75">
      <c r="A85" s="9"/>
      <c r="F85" s="20"/>
      <c r="G85" s="16"/>
      <c r="H85" s="9"/>
      <c r="N85" s="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ht="12.75">
      <c r="A86" s="10" t="s">
        <v>12</v>
      </c>
      <c r="F86" s="19">
        <f>SUM(F87:F95)</f>
        <v>2175</v>
      </c>
      <c r="G86" s="16"/>
      <c r="H86" s="10"/>
      <c r="M86" s="4"/>
      <c r="N86" s="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ht="12.75">
      <c r="A87" s="9"/>
      <c r="B87" t="s">
        <v>92</v>
      </c>
      <c r="F87" s="5">
        <v>55</v>
      </c>
      <c r="G87" s="16"/>
      <c r="H87" s="9"/>
      <c r="N87" s="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ht="12.75">
      <c r="A88" s="9"/>
      <c r="B88" t="s">
        <v>78</v>
      </c>
      <c r="F88" s="20">
        <v>2120</v>
      </c>
      <c r="G88" s="56"/>
      <c r="H88" s="9"/>
      <c r="N88" s="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</row>
    <row r="90" spans="1:6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</row>
    <row r="91" spans="1:6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</row>
    <row r="92" spans="1:6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</row>
    <row r="93" spans="1:6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</row>
    <row r="94" spans="1:6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</row>
    <row r="95" spans="1:6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</row>
    <row r="96" spans="1:62" ht="12.75">
      <c r="A96" s="16"/>
      <c r="F96" s="5"/>
      <c r="G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</row>
    <row r="97" spans="1:62" ht="12.75">
      <c r="A97" s="16"/>
      <c r="F97" s="5"/>
      <c r="G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</row>
    <row r="98" spans="1:62" ht="12.75">
      <c r="A98" s="10" t="s">
        <v>13</v>
      </c>
      <c r="F98" s="19">
        <f>SUM(F99:F101)</f>
        <v>4152</v>
      </c>
      <c r="G98" s="6"/>
      <c r="H98" s="4" t="s">
        <v>13</v>
      </c>
      <c r="M98" s="4">
        <v>20</v>
      </c>
      <c r="N98" s="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</row>
    <row r="99" spans="1:62" ht="12.75">
      <c r="A99" s="9"/>
      <c r="B99" t="s">
        <v>14</v>
      </c>
      <c r="F99" s="83">
        <v>630</v>
      </c>
      <c r="G99" s="84"/>
      <c r="N99" s="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</row>
    <row r="100" spans="1:62" ht="12.75">
      <c r="A100" s="9"/>
      <c r="B100" t="s">
        <v>15</v>
      </c>
      <c r="F100" s="85">
        <v>2514</v>
      </c>
      <c r="G100" s="84"/>
      <c r="N100" s="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</row>
    <row r="101" spans="1:62" ht="12.75">
      <c r="A101" s="9"/>
      <c r="B101" t="s">
        <v>39</v>
      </c>
      <c r="F101" s="85">
        <v>1008</v>
      </c>
      <c r="G101" s="84"/>
      <c r="N101" s="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</row>
    <row r="102" spans="1:62" ht="12.75">
      <c r="A102" s="9"/>
      <c r="F102" s="83"/>
      <c r="G102" s="84"/>
      <c r="N102" s="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</row>
    <row r="103" spans="1:62" ht="12.75">
      <c r="A103" s="10" t="s">
        <v>16</v>
      </c>
      <c r="F103" s="86">
        <v>685</v>
      </c>
      <c r="G103" s="84"/>
      <c r="H103" s="10" t="s">
        <v>16</v>
      </c>
      <c r="M103" s="33">
        <v>50</v>
      </c>
      <c r="N103" s="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</row>
    <row r="104" spans="1:62" ht="12.75">
      <c r="A104" s="9"/>
      <c r="F104" s="5"/>
      <c r="G104" s="6"/>
      <c r="N104" s="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</row>
    <row r="105" spans="1:62" ht="12.75">
      <c r="A105" s="10" t="s">
        <v>17</v>
      </c>
      <c r="F105" s="19">
        <f>SUM(F106:F111)</f>
        <v>14211</v>
      </c>
      <c r="G105" s="6"/>
      <c r="H105" s="10" t="s">
        <v>17</v>
      </c>
      <c r="M105" s="87">
        <v>416</v>
      </c>
      <c r="N105" s="84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</row>
    <row r="106" spans="1:62" ht="12.75">
      <c r="A106" s="9"/>
      <c r="B106" t="s">
        <v>58</v>
      </c>
      <c r="F106" s="20">
        <v>0</v>
      </c>
      <c r="G106" s="6"/>
      <c r="N106" s="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</row>
    <row r="107" spans="1:62" ht="12.75">
      <c r="A107" s="9"/>
      <c r="B107" t="s">
        <v>68</v>
      </c>
      <c r="F107" s="20">
        <v>0</v>
      </c>
      <c r="G107" s="6"/>
      <c r="N107" s="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</row>
    <row r="108" spans="1:62" ht="12.75">
      <c r="A108" s="9"/>
      <c r="B108" t="s">
        <v>18</v>
      </c>
      <c r="F108" s="20">
        <v>709</v>
      </c>
      <c r="G108" s="48"/>
      <c r="N108" s="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</row>
    <row r="109" spans="1:62" ht="12.75">
      <c r="A109" s="9"/>
      <c r="B109" t="s">
        <v>67</v>
      </c>
      <c r="F109" s="20">
        <v>80</v>
      </c>
      <c r="G109" s="6"/>
      <c r="N109" s="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</row>
    <row r="110" spans="1:62" ht="12.75">
      <c r="A110" s="9"/>
      <c r="B110" t="s">
        <v>57</v>
      </c>
      <c r="F110" s="85">
        <v>700</v>
      </c>
      <c r="G110" s="88"/>
      <c r="N110" s="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</row>
    <row r="111" spans="1:62" ht="12.75">
      <c r="A111" s="9"/>
      <c r="B111" t="s">
        <v>19</v>
      </c>
      <c r="F111" s="85">
        <v>12722</v>
      </c>
      <c r="G111" s="89"/>
      <c r="N111" s="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</row>
    <row r="112" spans="1:62" ht="12.75">
      <c r="A112" s="14"/>
      <c r="B112" s="16"/>
      <c r="C112" s="16"/>
      <c r="D112" s="16"/>
      <c r="E112" s="16"/>
      <c r="F112" s="29"/>
      <c r="G112" s="12"/>
      <c r="H112" s="11"/>
      <c r="I112" s="11"/>
      <c r="J112" s="11"/>
      <c r="K112" s="11"/>
      <c r="L112" s="11"/>
      <c r="M112" s="11"/>
      <c r="N112" s="12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</row>
    <row r="113" spans="1:62" ht="12.75">
      <c r="A113" s="22" t="s">
        <v>20</v>
      </c>
      <c r="B113" s="22"/>
      <c r="C113" s="23"/>
      <c r="D113" s="23"/>
      <c r="E113" s="23"/>
      <c r="F113" s="24">
        <f>F115+F119</f>
        <v>157420</v>
      </c>
      <c r="G113" s="26"/>
      <c r="H113" s="22" t="s">
        <v>20</v>
      </c>
      <c r="I113" s="23"/>
      <c r="J113" s="23"/>
      <c r="K113" s="23"/>
      <c r="L113" s="23"/>
      <c r="M113" s="70">
        <f>SUM(M115+M119)</f>
        <v>88</v>
      </c>
      <c r="N113" s="2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</row>
    <row r="114" spans="1:62" ht="12.75">
      <c r="A114" s="9"/>
      <c r="B114" s="16"/>
      <c r="C114" s="16"/>
      <c r="D114" s="16"/>
      <c r="E114" s="16"/>
      <c r="F114" s="17"/>
      <c r="G114" s="6"/>
      <c r="H114" s="16"/>
      <c r="I114" s="16"/>
      <c r="J114" s="16"/>
      <c r="K114" s="16"/>
      <c r="L114" s="16"/>
      <c r="M114" s="17"/>
      <c r="N114" s="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</row>
    <row r="115" spans="1:62" ht="12.75">
      <c r="A115" s="10" t="s">
        <v>21</v>
      </c>
      <c r="B115" s="16"/>
      <c r="C115" s="16"/>
      <c r="D115" s="16"/>
      <c r="E115" s="16"/>
      <c r="F115" s="49">
        <f>SUM(F116:F117)</f>
        <v>118966</v>
      </c>
      <c r="G115" s="6"/>
      <c r="H115" s="10" t="s">
        <v>21</v>
      </c>
      <c r="I115" s="16"/>
      <c r="J115" s="16"/>
      <c r="K115" s="16"/>
      <c r="L115" s="16"/>
      <c r="M115" s="49">
        <f>SUM(M116:M117)</f>
        <v>60</v>
      </c>
      <c r="N115" s="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</row>
    <row r="116" spans="1:62" ht="12.75">
      <c r="A116" s="9"/>
      <c r="B116" s="16" t="s">
        <v>104</v>
      </c>
      <c r="C116" s="16"/>
      <c r="D116" s="16"/>
      <c r="E116" s="16"/>
      <c r="F116" s="90">
        <v>112142</v>
      </c>
      <c r="G116" s="89"/>
      <c r="H116" s="16"/>
      <c r="I116" s="16" t="s">
        <v>104</v>
      </c>
      <c r="J116" s="16"/>
      <c r="K116" s="16"/>
      <c r="L116" s="16"/>
      <c r="M116" s="17">
        <v>60</v>
      </c>
      <c r="N116" s="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</row>
    <row r="117" spans="1:62" ht="12.75">
      <c r="A117" s="9"/>
      <c r="B117" s="16" t="s">
        <v>22</v>
      </c>
      <c r="C117" s="16"/>
      <c r="D117" s="16"/>
      <c r="E117" s="16"/>
      <c r="F117" s="90">
        <v>6824</v>
      </c>
      <c r="G117" s="89"/>
      <c r="H117" s="16"/>
      <c r="I117" s="16"/>
      <c r="J117" s="16"/>
      <c r="K117" s="16"/>
      <c r="L117" s="16"/>
      <c r="M117" s="17"/>
      <c r="N117" s="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</row>
    <row r="118" spans="1:62" ht="12.75">
      <c r="A118" s="9"/>
      <c r="B118" s="16"/>
      <c r="C118" s="16"/>
      <c r="D118" s="16"/>
      <c r="E118" s="16"/>
      <c r="F118" s="91"/>
      <c r="G118" s="89"/>
      <c r="H118" s="52"/>
      <c r="I118" s="16"/>
      <c r="J118" s="16"/>
      <c r="K118" s="16"/>
      <c r="L118" s="16"/>
      <c r="M118" s="51"/>
      <c r="N118" s="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</row>
    <row r="119" spans="1:62" ht="12.75">
      <c r="A119" s="10" t="s">
        <v>100</v>
      </c>
      <c r="B119" s="16"/>
      <c r="C119" s="16"/>
      <c r="D119" s="16"/>
      <c r="E119" s="16"/>
      <c r="F119" s="92">
        <f>SUM(F120:F121)</f>
        <v>38454</v>
      </c>
      <c r="G119" s="89"/>
      <c r="H119" s="10" t="s">
        <v>100</v>
      </c>
      <c r="I119" s="16"/>
      <c r="J119" s="16"/>
      <c r="K119" s="16"/>
      <c r="L119" s="16"/>
      <c r="M119" s="46">
        <v>28</v>
      </c>
      <c r="N119" s="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</row>
    <row r="120" spans="1:62" ht="12.75">
      <c r="A120" s="9"/>
      <c r="B120" s="16" t="s">
        <v>24</v>
      </c>
      <c r="C120" s="16"/>
      <c r="D120" s="16"/>
      <c r="E120" s="16"/>
      <c r="F120" s="90">
        <v>10179</v>
      </c>
      <c r="G120" s="89"/>
      <c r="H120" s="16"/>
      <c r="I120" s="16"/>
      <c r="J120" s="16"/>
      <c r="K120" s="16"/>
      <c r="L120" s="16"/>
      <c r="M120" s="17"/>
      <c r="N120" s="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</row>
    <row r="121" spans="1:62" ht="12.75">
      <c r="A121" s="9"/>
      <c r="B121" s="16" t="s">
        <v>23</v>
      </c>
      <c r="C121" s="16"/>
      <c r="D121" s="16"/>
      <c r="E121" s="16"/>
      <c r="F121" s="90">
        <v>28275</v>
      </c>
      <c r="G121" s="89"/>
      <c r="H121" s="16"/>
      <c r="I121" s="16"/>
      <c r="J121" s="16"/>
      <c r="K121" s="16"/>
      <c r="L121" s="16"/>
      <c r="M121" s="16"/>
      <c r="N121" s="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</row>
    <row r="122" spans="1:62" ht="12.75">
      <c r="A122" s="14"/>
      <c r="B122" s="11"/>
      <c r="C122" s="11"/>
      <c r="D122" s="11"/>
      <c r="E122" s="11"/>
      <c r="F122" s="53"/>
      <c r="G122" s="11"/>
      <c r="H122" s="14"/>
      <c r="I122" s="11"/>
      <c r="J122" s="11"/>
      <c r="K122" s="11"/>
      <c r="L122" s="11"/>
      <c r="M122" s="13"/>
      <c r="N122" s="12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</row>
    <row r="123" spans="1:62" ht="12.75">
      <c r="A123" s="10" t="s">
        <v>74</v>
      </c>
      <c r="F123" s="19">
        <f>SUM(F124:F129)</f>
        <v>9455</v>
      </c>
      <c r="G123" s="6"/>
      <c r="N123" s="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</row>
    <row r="124" spans="1:62" ht="12.75">
      <c r="A124" s="9"/>
      <c r="B124" t="s">
        <v>44</v>
      </c>
      <c r="F124" s="20">
        <v>3430</v>
      </c>
      <c r="G124" s="6"/>
      <c r="N124" s="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</row>
    <row r="125" spans="1:62" ht="12.75">
      <c r="A125" s="9"/>
      <c r="B125" t="s">
        <v>79</v>
      </c>
      <c r="F125" s="20">
        <v>2036</v>
      </c>
      <c r="G125" s="6"/>
      <c r="N125" s="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</row>
    <row r="126" spans="1:62" ht="12.75">
      <c r="A126" s="9"/>
      <c r="B126" t="s">
        <v>102</v>
      </c>
      <c r="F126" s="20">
        <v>987</v>
      </c>
      <c r="G126" s="6"/>
      <c r="N126" s="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</row>
    <row r="127" spans="1:62" ht="12.75">
      <c r="A127" s="9"/>
      <c r="B127" t="s">
        <v>98</v>
      </c>
      <c r="F127" s="20">
        <v>1015</v>
      </c>
      <c r="G127" s="6"/>
      <c r="N127" s="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</row>
    <row r="128" spans="1:62" ht="12.75">
      <c r="A128" s="9"/>
      <c r="B128" t="s">
        <v>106</v>
      </c>
      <c r="F128" s="20">
        <v>180</v>
      </c>
      <c r="G128" s="6"/>
      <c r="N128" s="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</row>
    <row r="129" spans="1:62" ht="12.75">
      <c r="A129" s="9"/>
      <c r="B129" t="s">
        <v>103</v>
      </c>
      <c r="F129" s="20">
        <v>1807</v>
      </c>
      <c r="G129" s="6"/>
      <c r="N129" s="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</row>
    <row r="130" spans="1:62" ht="12.75">
      <c r="A130" s="14"/>
      <c r="B130" s="11"/>
      <c r="C130" s="11"/>
      <c r="D130" s="11"/>
      <c r="E130" s="11"/>
      <c r="F130" s="13"/>
      <c r="G130" s="12"/>
      <c r="H130" s="11"/>
      <c r="I130" s="11"/>
      <c r="J130" s="11"/>
      <c r="K130" s="11"/>
      <c r="L130" s="11"/>
      <c r="M130" s="11"/>
      <c r="N130" s="12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</row>
    <row r="131" spans="1:62" ht="12.75">
      <c r="A131" s="16"/>
      <c r="B131" s="16"/>
      <c r="C131" s="16"/>
      <c r="D131" s="16"/>
      <c r="E131" s="16"/>
      <c r="F131" s="17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</row>
    <row r="132" spans="1:62" ht="12.75">
      <c r="A132" s="16"/>
      <c r="B132" s="16"/>
      <c r="C132" s="16"/>
      <c r="D132" s="16"/>
      <c r="E132" s="16"/>
      <c r="F132" s="17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</row>
    <row r="133" spans="1:62" ht="12.75">
      <c r="A133" s="16"/>
      <c r="B133" s="16"/>
      <c r="C133" s="16"/>
      <c r="D133" s="16"/>
      <c r="E133" s="16"/>
      <c r="F133" s="17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</row>
    <row r="134" spans="1:62" ht="12.75">
      <c r="A134" s="16"/>
      <c r="B134" s="16"/>
      <c r="C134" s="16"/>
      <c r="D134" s="16"/>
      <c r="E134" s="16"/>
      <c r="F134" s="17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</row>
    <row r="135" spans="6:62" ht="12.75">
      <c r="F135" s="5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</row>
    <row r="136" spans="6:62" ht="12.75">
      <c r="F136" s="5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</row>
    <row r="137" spans="1:62" ht="12.75">
      <c r="A137" s="22" t="s">
        <v>65</v>
      </c>
      <c r="B137" s="23"/>
      <c r="C137" s="23"/>
      <c r="D137" s="23"/>
      <c r="E137" s="23"/>
      <c r="F137" s="24">
        <v>1872</v>
      </c>
      <c r="G137" s="26"/>
      <c r="H137" s="22"/>
      <c r="I137" s="23"/>
      <c r="J137" s="23"/>
      <c r="K137" s="23"/>
      <c r="L137" s="23"/>
      <c r="M137" s="23"/>
      <c r="N137" s="2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</row>
    <row r="138" spans="1:62" ht="12.75">
      <c r="A138" s="14"/>
      <c r="B138" s="11"/>
      <c r="C138" s="11"/>
      <c r="D138" s="11"/>
      <c r="E138" s="11"/>
      <c r="F138" s="13"/>
      <c r="G138" s="12"/>
      <c r="H138" s="14"/>
      <c r="I138" s="11"/>
      <c r="J138" s="11"/>
      <c r="K138" s="11"/>
      <c r="L138" s="11"/>
      <c r="M138" s="11"/>
      <c r="N138" s="12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</row>
    <row r="139" spans="1:62" ht="12.75">
      <c r="A139" s="22" t="s">
        <v>73</v>
      </c>
      <c r="B139" s="23"/>
      <c r="C139" s="23"/>
      <c r="D139" s="23"/>
      <c r="E139" s="23"/>
      <c r="F139" s="45">
        <f>SUM(F140:F143)</f>
        <v>1446</v>
      </c>
      <c r="G139" s="26"/>
      <c r="H139" s="22"/>
      <c r="I139" s="23"/>
      <c r="J139" s="23"/>
      <c r="K139" s="23"/>
      <c r="L139" s="23"/>
      <c r="M139" s="23"/>
      <c r="N139" s="2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</row>
    <row r="140" spans="1:62" ht="12.75">
      <c r="A140" s="9"/>
      <c r="B140" s="16" t="s">
        <v>72</v>
      </c>
      <c r="C140" s="16"/>
      <c r="D140" s="16"/>
      <c r="E140" s="16"/>
      <c r="F140" s="29">
        <v>1207</v>
      </c>
      <c r="G140" s="6"/>
      <c r="H140" s="9"/>
      <c r="I140" s="16"/>
      <c r="J140" s="16"/>
      <c r="K140" s="16"/>
      <c r="L140" s="16"/>
      <c r="M140" s="16"/>
      <c r="N140" s="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</row>
    <row r="141" spans="1:62" ht="12.75">
      <c r="A141" s="9"/>
      <c r="B141" s="16" t="s">
        <v>71</v>
      </c>
      <c r="C141" s="16"/>
      <c r="D141" s="16"/>
      <c r="E141" s="16"/>
      <c r="F141" s="29">
        <v>24</v>
      </c>
      <c r="G141" s="6"/>
      <c r="H141" s="9"/>
      <c r="I141" s="16"/>
      <c r="J141" s="16"/>
      <c r="K141" s="16"/>
      <c r="L141" s="16"/>
      <c r="M141" s="16"/>
      <c r="N141" s="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</row>
    <row r="142" spans="1:62" ht="12.75">
      <c r="A142" s="9"/>
      <c r="B142" s="16" t="s">
        <v>80</v>
      </c>
      <c r="C142" s="16"/>
      <c r="D142" s="16"/>
      <c r="E142" s="16"/>
      <c r="F142" s="29">
        <v>215</v>
      </c>
      <c r="G142" s="6"/>
      <c r="H142" s="9"/>
      <c r="I142" s="16"/>
      <c r="J142" s="16"/>
      <c r="K142" s="16"/>
      <c r="L142" s="16"/>
      <c r="M142" s="16"/>
      <c r="N142" s="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</row>
    <row r="143" spans="1:62" ht="12.75">
      <c r="A143" s="14"/>
      <c r="B143" s="11"/>
      <c r="C143" s="11"/>
      <c r="D143" s="11"/>
      <c r="E143" s="11"/>
      <c r="F143" s="11"/>
      <c r="G143" s="12"/>
      <c r="H143" s="14"/>
      <c r="I143" s="11"/>
      <c r="J143" s="11"/>
      <c r="K143" s="11"/>
      <c r="L143" s="11"/>
      <c r="M143" s="11"/>
      <c r="N143" s="12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</row>
    <row r="144" spans="1:62" ht="12.75">
      <c r="A144" s="22" t="s">
        <v>25</v>
      </c>
      <c r="B144" s="23"/>
      <c r="C144" s="23"/>
      <c r="D144" s="23"/>
      <c r="E144" s="23"/>
      <c r="F144" s="45">
        <f>SUM(F145:F147)</f>
        <v>9154</v>
      </c>
      <c r="G144" s="26"/>
      <c r="H144" s="23"/>
      <c r="I144" s="23"/>
      <c r="J144" s="23"/>
      <c r="K144" s="23"/>
      <c r="L144" s="23"/>
      <c r="M144" s="23"/>
      <c r="N144" s="2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</row>
    <row r="145" spans="1:62" ht="12.75">
      <c r="A145" s="9"/>
      <c r="B145" s="16" t="s">
        <v>46</v>
      </c>
      <c r="C145" s="16"/>
      <c r="D145" s="16"/>
      <c r="E145" s="16"/>
      <c r="F145" s="44">
        <v>200</v>
      </c>
      <c r="G145" s="6"/>
      <c r="H145" s="16"/>
      <c r="I145" s="16"/>
      <c r="J145" s="16"/>
      <c r="K145" s="16"/>
      <c r="L145" s="16"/>
      <c r="M145" s="16"/>
      <c r="N145" s="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</row>
    <row r="146" spans="1:62" ht="12.75">
      <c r="A146" s="9"/>
      <c r="B146" s="16" t="s">
        <v>64</v>
      </c>
      <c r="C146" s="16"/>
      <c r="D146" s="16"/>
      <c r="E146" s="16"/>
      <c r="F146" s="44">
        <v>1503</v>
      </c>
      <c r="G146" s="48"/>
      <c r="H146" s="16"/>
      <c r="I146" s="16"/>
      <c r="J146" s="16"/>
      <c r="K146" s="16"/>
      <c r="L146" s="16"/>
      <c r="M146" s="16"/>
      <c r="N146" s="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</row>
    <row r="147" spans="1:62" ht="12.75">
      <c r="A147" s="9"/>
      <c r="B147" s="16" t="s">
        <v>99</v>
      </c>
      <c r="C147" s="16"/>
      <c r="D147" s="16"/>
      <c r="E147" s="16"/>
      <c r="F147" s="44">
        <v>7451</v>
      </c>
      <c r="G147" s="48"/>
      <c r="H147" s="16"/>
      <c r="I147" s="16"/>
      <c r="J147" s="16"/>
      <c r="K147" s="16"/>
      <c r="L147" s="16"/>
      <c r="M147" s="16"/>
      <c r="N147" s="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</row>
    <row r="148" spans="1:62" ht="12.75">
      <c r="A148" s="14"/>
      <c r="B148" s="11"/>
      <c r="C148" s="11"/>
      <c r="D148" s="11"/>
      <c r="E148" s="11"/>
      <c r="F148" s="13"/>
      <c r="G148" s="12"/>
      <c r="H148" s="11"/>
      <c r="I148" s="11"/>
      <c r="J148" s="11"/>
      <c r="K148" s="11"/>
      <c r="L148" s="11"/>
      <c r="M148" s="11"/>
      <c r="N148" s="12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</row>
    <row r="149" spans="1:62" ht="12.75">
      <c r="A149" s="9" t="s">
        <v>26</v>
      </c>
      <c r="F149" s="27">
        <f>SUM(F150:F151)</f>
        <v>13200</v>
      </c>
      <c r="G149" s="6"/>
      <c r="N149" s="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</row>
    <row r="150" spans="1:62" ht="12.75">
      <c r="A150" s="9"/>
      <c r="B150" t="s">
        <v>55</v>
      </c>
      <c r="F150" s="20">
        <v>7100</v>
      </c>
      <c r="G150" s="6"/>
      <c r="N150" s="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</row>
    <row r="151" spans="1:62" ht="12.75">
      <c r="A151" s="9"/>
      <c r="B151" t="s">
        <v>56</v>
      </c>
      <c r="F151" s="20">
        <v>6100</v>
      </c>
      <c r="G151" s="6"/>
      <c r="N151" s="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</row>
    <row r="152" spans="1:62" ht="12.75">
      <c r="A152" s="14"/>
      <c r="B152" s="11"/>
      <c r="C152" s="11"/>
      <c r="D152" s="11"/>
      <c r="E152" s="11"/>
      <c r="F152" s="13"/>
      <c r="G152" s="12"/>
      <c r="H152" s="11"/>
      <c r="I152" s="11"/>
      <c r="J152" s="11"/>
      <c r="K152" s="11"/>
      <c r="L152" s="11"/>
      <c r="M152" s="11"/>
      <c r="N152" s="12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</row>
    <row r="153" spans="1:62" ht="12.75">
      <c r="A153" s="9" t="s">
        <v>48</v>
      </c>
      <c r="F153" s="27">
        <f>SUM(F154:F155)</f>
        <v>2478</v>
      </c>
      <c r="G153" s="6"/>
      <c r="N153" s="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</row>
    <row r="154" spans="1:62" ht="12.75">
      <c r="A154" s="9"/>
      <c r="B154" t="s">
        <v>49</v>
      </c>
      <c r="F154" s="5">
        <v>24</v>
      </c>
      <c r="G154" s="6"/>
      <c r="N154" s="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</row>
    <row r="155" spans="1:62" ht="12.75">
      <c r="A155" s="9"/>
      <c r="B155" t="s">
        <v>50</v>
      </c>
      <c r="F155" s="85">
        <v>2454</v>
      </c>
      <c r="G155" s="88"/>
      <c r="N155" s="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</row>
    <row r="156" spans="1:62" ht="12.75">
      <c r="A156" s="14"/>
      <c r="B156" s="11"/>
      <c r="C156" s="11"/>
      <c r="D156" s="11"/>
      <c r="E156" s="11"/>
      <c r="F156" s="35"/>
      <c r="G156" s="12"/>
      <c r="H156" s="11"/>
      <c r="I156" s="11"/>
      <c r="J156" s="11"/>
      <c r="K156" s="11"/>
      <c r="L156" s="11"/>
      <c r="M156" s="11"/>
      <c r="N156" s="12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</row>
    <row r="157" spans="1:62" ht="12.75">
      <c r="A157" s="9" t="s">
        <v>27</v>
      </c>
      <c r="F157" s="5">
        <v>270</v>
      </c>
      <c r="G157" s="6"/>
      <c r="N157" s="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</row>
    <row r="158" spans="1:62" ht="12.75">
      <c r="A158" s="14"/>
      <c r="B158" s="11"/>
      <c r="C158" s="11"/>
      <c r="D158" s="11"/>
      <c r="E158" s="11"/>
      <c r="F158" s="13"/>
      <c r="G158" s="12"/>
      <c r="H158" s="11"/>
      <c r="I158" s="11"/>
      <c r="J158" s="11"/>
      <c r="K158" s="11"/>
      <c r="L158" s="11"/>
      <c r="M158" s="11"/>
      <c r="N158" s="12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</row>
    <row r="159" spans="1:62" ht="12.75">
      <c r="A159" s="22" t="s">
        <v>51</v>
      </c>
      <c r="B159" s="23"/>
      <c r="C159" s="23"/>
      <c r="D159" s="23"/>
      <c r="E159" s="23"/>
      <c r="F159" s="24">
        <v>1725</v>
      </c>
      <c r="G159" s="26"/>
      <c r="H159" s="22" t="s">
        <v>51</v>
      </c>
      <c r="I159" s="23"/>
      <c r="J159" s="23"/>
      <c r="K159" s="23"/>
      <c r="L159" s="23"/>
      <c r="M159" s="93">
        <v>200</v>
      </c>
      <c r="N159" s="94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</row>
    <row r="160" spans="1:62" ht="12.75">
      <c r="A160" s="14"/>
      <c r="B160" s="11"/>
      <c r="C160" s="11"/>
      <c r="D160" s="11"/>
      <c r="E160" s="11"/>
      <c r="F160" s="13"/>
      <c r="G160" s="12"/>
      <c r="H160" s="14"/>
      <c r="I160" s="11"/>
      <c r="J160" s="11"/>
      <c r="K160" s="11"/>
      <c r="L160" s="11"/>
      <c r="M160" s="11"/>
      <c r="N160" s="12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</row>
    <row r="161" spans="1:62" ht="12.75">
      <c r="A161" s="22" t="s">
        <v>85</v>
      </c>
      <c r="B161" s="23"/>
      <c r="C161" s="23"/>
      <c r="D161" s="23"/>
      <c r="E161" s="23"/>
      <c r="F161" s="27">
        <f>SUM(F162:F164)</f>
        <v>13700</v>
      </c>
      <c r="G161" s="26"/>
      <c r="H161" s="22"/>
      <c r="I161" s="23"/>
      <c r="J161" s="23"/>
      <c r="K161" s="23"/>
      <c r="L161" s="23"/>
      <c r="M161" s="23"/>
      <c r="N161" s="2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</row>
    <row r="162" spans="1:62" ht="12.75">
      <c r="A162" s="9"/>
      <c r="B162" s="16" t="s">
        <v>86</v>
      </c>
      <c r="C162" s="16"/>
      <c r="D162" s="16"/>
      <c r="E162" s="16"/>
      <c r="F162" s="46"/>
      <c r="G162" s="6"/>
      <c r="H162" s="9"/>
      <c r="I162" s="16"/>
      <c r="J162" s="16"/>
      <c r="K162" s="16"/>
      <c r="L162" s="16"/>
      <c r="M162" s="16"/>
      <c r="N162" s="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</row>
    <row r="163" spans="1:62" ht="12.75">
      <c r="A163" s="9"/>
      <c r="B163" s="16" t="s">
        <v>87</v>
      </c>
      <c r="C163" s="16"/>
      <c r="D163" s="16"/>
      <c r="E163" s="16"/>
      <c r="F163" s="46">
        <v>6700</v>
      </c>
      <c r="G163" s="6"/>
      <c r="H163" s="9"/>
      <c r="I163" s="16"/>
      <c r="J163" s="16"/>
      <c r="K163" s="16"/>
      <c r="L163" s="16"/>
      <c r="M163" s="16"/>
      <c r="N163" s="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</row>
    <row r="164" spans="1:62" ht="12.75">
      <c r="A164" s="14"/>
      <c r="B164" s="11" t="s">
        <v>88</v>
      </c>
      <c r="C164" s="11"/>
      <c r="D164" s="11"/>
      <c r="E164" s="11"/>
      <c r="F164" s="35">
        <v>7000</v>
      </c>
      <c r="G164" s="12"/>
      <c r="H164" s="14"/>
      <c r="I164" s="11"/>
      <c r="J164" s="11"/>
      <c r="K164" s="11"/>
      <c r="L164" s="11"/>
      <c r="M164" s="11"/>
      <c r="N164" s="12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</row>
    <row r="165" spans="15:62" ht="12.75"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</row>
    <row r="166" spans="15:62" ht="12.75"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</row>
    <row r="167" spans="15:62" ht="12.75"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</row>
    <row r="168" spans="15:62" ht="12.75"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</row>
    <row r="169" spans="15:62" ht="12.75"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</row>
    <row r="170" spans="3:62" ht="18">
      <c r="C170" s="2" t="s">
        <v>94</v>
      </c>
      <c r="G170" s="7" t="s">
        <v>1</v>
      </c>
      <c r="H170" s="25"/>
      <c r="I170" s="68">
        <f>F173+M173</f>
        <v>239771</v>
      </c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</row>
    <row r="171" spans="1:62" ht="12.75">
      <c r="A171" s="11"/>
      <c r="B171" s="11"/>
      <c r="C171" s="11"/>
      <c r="D171" s="11"/>
      <c r="E171" s="11"/>
      <c r="F171" s="13"/>
      <c r="G171" s="11"/>
      <c r="H171" s="11"/>
      <c r="I171" s="11"/>
      <c r="J171" s="11"/>
      <c r="K171" s="11"/>
      <c r="L171" s="11"/>
      <c r="M171" s="11"/>
      <c r="N171" s="11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</row>
    <row r="172" spans="1:62" ht="12.75">
      <c r="A172" s="9"/>
      <c r="F172" s="5"/>
      <c r="H172" s="9"/>
      <c r="N172" s="2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</row>
    <row r="173" spans="1:62" ht="15">
      <c r="A173" s="8" t="s">
        <v>2</v>
      </c>
      <c r="F173" s="21">
        <f>SUM(F175:F176)</f>
        <v>235860</v>
      </c>
      <c r="H173" s="8" t="s">
        <v>69</v>
      </c>
      <c r="M173" s="21">
        <f>M175+M176</f>
        <v>3911</v>
      </c>
      <c r="N173" s="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</row>
    <row r="174" spans="1:62" ht="15">
      <c r="A174" s="14"/>
      <c r="B174" s="11"/>
      <c r="C174" s="11"/>
      <c r="D174" s="11"/>
      <c r="E174" s="11"/>
      <c r="F174" s="13"/>
      <c r="G174" s="11"/>
      <c r="H174" s="14"/>
      <c r="I174" s="11"/>
      <c r="J174" s="11"/>
      <c r="K174" s="11"/>
      <c r="L174" s="11"/>
      <c r="M174" s="77"/>
      <c r="N174" s="12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</row>
    <row r="175" spans="1:62" ht="12.75">
      <c r="A175" s="9" t="s">
        <v>28</v>
      </c>
      <c r="F175" s="20">
        <f>F177+F189+F195+F197+F199+F201</f>
        <v>235860</v>
      </c>
      <c r="H175" s="9" t="s">
        <v>28</v>
      </c>
      <c r="M175" s="20">
        <f>M176+M177</f>
        <v>3911</v>
      </c>
      <c r="N175" s="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</row>
    <row r="176" spans="1:62" ht="12.75">
      <c r="A176" s="14"/>
      <c r="B176" s="11"/>
      <c r="C176" s="11"/>
      <c r="D176" s="11"/>
      <c r="E176" s="11"/>
      <c r="F176" s="13"/>
      <c r="G176" s="11"/>
      <c r="H176" s="14"/>
      <c r="I176" s="11"/>
      <c r="J176" s="11"/>
      <c r="K176" s="11"/>
      <c r="L176" s="11"/>
      <c r="M176" s="13"/>
      <c r="N176" s="12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</row>
    <row r="177" spans="1:62" ht="12.75">
      <c r="A177" s="10" t="s">
        <v>47</v>
      </c>
      <c r="B177" s="16"/>
      <c r="C177" s="16"/>
      <c r="D177" s="16"/>
      <c r="E177" s="16"/>
      <c r="F177" s="49">
        <f>SUM(F178:F187)</f>
        <v>25460</v>
      </c>
      <c r="G177" s="6"/>
      <c r="H177" s="10" t="s">
        <v>29</v>
      </c>
      <c r="M177" s="19">
        <f>SUM(M178:M187)</f>
        <v>3911</v>
      </c>
      <c r="N177" s="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</row>
    <row r="178" spans="1:62" ht="12.75">
      <c r="A178" s="9"/>
      <c r="B178" s="16" t="s">
        <v>30</v>
      </c>
      <c r="C178" s="16"/>
      <c r="D178" s="16"/>
      <c r="E178" s="16"/>
      <c r="F178" s="46">
        <v>1530</v>
      </c>
      <c r="G178" s="6"/>
      <c r="H178" s="9"/>
      <c r="I178" t="s">
        <v>31</v>
      </c>
      <c r="M178" s="5">
        <v>30</v>
      </c>
      <c r="N178" s="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</row>
    <row r="179" spans="1:62" ht="12.75">
      <c r="A179" s="9"/>
      <c r="B179" s="16" t="s">
        <v>33</v>
      </c>
      <c r="C179" s="16"/>
      <c r="D179" s="16"/>
      <c r="E179" s="16"/>
      <c r="F179" s="46">
        <v>1900</v>
      </c>
      <c r="G179" s="54"/>
      <c r="H179" s="9"/>
      <c r="I179" t="s">
        <v>32</v>
      </c>
      <c r="M179" s="5">
        <v>13</v>
      </c>
      <c r="N179" s="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</row>
    <row r="180" spans="1:62" ht="12.75">
      <c r="A180" s="9"/>
      <c r="B180" s="16" t="s">
        <v>35</v>
      </c>
      <c r="C180" s="16"/>
      <c r="D180" s="16"/>
      <c r="E180" s="16"/>
      <c r="F180" s="46">
        <v>2600</v>
      </c>
      <c r="G180" s="54"/>
      <c r="H180" s="9"/>
      <c r="I180" t="s">
        <v>34</v>
      </c>
      <c r="M180" s="28">
        <v>3411</v>
      </c>
      <c r="N180" s="48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</row>
    <row r="181" spans="1:62" ht="12.75">
      <c r="A181" s="9"/>
      <c r="B181" s="16" t="s">
        <v>52</v>
      </c>
      <c r="C181" s="16"/>
      <c r="D181" s="16"/>
      <c r="E181" s="16"/>
      <c r="F181" s="46">
        <v>7500</v>
      </c>
      <c r="G181" s="54"/>
      <c r="H181" s="9"/>
      <c r="I181" t="s">
        <v>70</v>
      </c>
      <c r="M181">
        <v>190</v>
      </c>
      <c r="N181" s="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</row>
    <row r="182" spans="1:62" ht="12.75">
      <c r="A182" s="9"/>
      <c r="B182" s="55" t="s">
        <v>96</v>
      </c>
      <c r="C182" s="16"/>
      <c r="D182" s="16"/>
      <c r="E182" s="16"/>
      <c r="F182" s="46">
        <v>2300</v>
      </c>
      <c r="G182" s="54"/>
      <c r="H182" s="9"/>
      <c r="N182" s="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</row>
    <row r="183" spans="1:62" ht="12.75">
      <c r="A183" s="9"/>
      <c r="B183" s="16" t="s">
        <v>40</v>
      </c>
      <c r="C183" s="16"/>
      <c r="D183" s="16"/>
      <c r="E183" s="16"/>
      <c r="F183" s="46">
        <v>1400</v>
      </c>
      <c r="G183" s="54"/>
      <c r="H183" s="9"/>
      <c r="N183" s="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</row>
    <row r="184" spans="1:62" ht="12.75">
      <c r="A184" s="9"/>
      <c r="B184" s="55" t="s">
        <v>83</v>
      </c>
      <c r="C184" s="16"/>
      <c r="D184" s="16"/>
      <c r="E184" s="16"/>
      <c r="F184" s="46">
        <v>6700</v>
      </c>
      <c r="G184" s="54"/>
      <c r="H184" s="9"/>
      <c r="N184" s="6"/>
      <c r="O184" s="16"/>
      <c r="P184" s="16"/>
      <c r="Q184" s="16"/>
      <c r="R184" s="16"/>
      <c r="S184" s="16"/>
      <c r="T184" s="17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</row>
    <row r="185" spans="1:62" ht="12.75">
      <c r="A185" s="9"/>
      <c r="B185" s="55" t="s">
        <v>84</v>
      </c>
      <c r="C185" s="16"/>
      <c r="D185" s="16"/>
      <c r="E185" s="16"/>
      <c r="F185" s="46"/>
      <c r="G185" s="54"/>
      <c r="H185" s="9"/>
      <c r="N185" s="6"/>
      <c r="O185" s="16"/>
      <c r="P185" s="16"/>
      <c r="Q185" s="16"/>
      <c r="R185" s="16"/>
      <c r="S185" s="16"/>
      <c r="T185" s="17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</row>
    <row r="186" spans="1:62" ht="12.75">
      <c r="A186" s="9"/>
      <c r="B186" s="55" t="s">
        <v>108</v>
      </c>
      <c r="C186" s="16"/>
      <c r="D186" s="16"/>
      <c r="E186" s="16"/>
      <c r="F186" s="46">
        <v>40</v>
      </c>
      <c r="G186" s="54"/>
      <c r="H186" s="9"/>
      <c r="N186" s="6"/>
      <c r="O186" s="16"/>
      <c r="P186" s="16"/>
      <c r="Q186" s="16"/>
      <c r="R186" s="16"/>
      <c r="S186" s="16"/>
      <c r="T186" s="17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</row>
    <row r="187" spans="1:62" ht="12.75">
      <c r="A187" s="9"/>
      <c r="B187" s="16" t="s">
        <v>53</v>
      </c>
      <c r="C187" s="16"/>
      <c r="D187" s="16"/>
      <c r="E187" s="16"/>
      <c r="F187" s="46">
        <v>1490</v>
      </c>
      <c r="G187" s="54"/>
      <c r="H187" s="9"/>
      <c r="I187" t="s">
        <v>53</v>
      </c>
      <c r="M187">
        <v>267</v>
      </c>
      <c r="N187" s="6"/>
      <c r="O187" s="16"/>
      <c r="P187" s="16"/>
      <c r="Q187" s="16"/>
      <c r="R187" s="16"/>
      <c r="S187" s="16"/>
      <c r="T187" s="17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</row>
    <row r="188" spans="1:62" ht="12.75">
      <c r="A188" s="9"/>
      <c r="B188" s="16"/>
      <c r="C188" s="16"/>
      <c r="D188" s="16"/>
      <c r="E188" s="16"/>
      <c r="F188" s="16"/>
      <c r="G188" s="54"/>
      <c r="H188" s="9"/>
      <c r="N188" s="6"/>
      <c r="O188" s="16"/>
      <c r="P188" s="16"/>
      <c r="Q188" s="16"/>
      <c r="R188" s="16"/>
      <c r="S188" s="16"/>
      <c r="T188" s="17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</row>
    <row r="189" spans="1:62" ht="12.75">
      <c r="A189" s="10" t="s">
        <v>36</v>
      </c>
      <c r="B189" s="16"/>
      <c r="C189" s="16"/>
      <c r="D189" s="16"/>
      <c r="E189" s="16"/>
      <c r="F189" s="49">
        <f>SUM(F190:F193)</f>
        <v>12711</v>
      </c>
      <c r="G189" s="48"/>
      <c r="H189" s="9"/>
      <c r="N189" s="6"/>
      <c r="O189" s="16"/>
      <c r="P189" s="16"/>
      <c r="Q189" s="16"/>
      <c r="R189" s="16"/>
      <c r="S189" s="16"/>
      <c r="T189" s="29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</row>
    <row r="190" spans="1:62" ht="12.75">
      <c r="A190" s="10"/>
      <c r="B190" s="16" t="s">
        <v>37</v>
      </c>
      <c r="C190" s="16"/>
      <c r="D190" s="16"/>
      <c r="E190" s="16"/>
      <c r="F190" s="44">
        <v>3150</v>
      </c>
      <c r="G190" s="48"/>
      <c r="H190" s="9"/>
      <c r="N190" s="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</row>
    <row r="191" spans="1:62" ht="12.75">
      <c r="A191" s="9"/>
      <c r="B191" s="16" t="s">
        <v>54</v>
      </c>
      <c r="C191" s="16"/>
      <c r="D191" s="16"/>
      <c r="E191" s="16"/>
      <c r="F191" s="29">
        <v>6100</v>
      </c>
      <c r="G191" s="54"/>
      <c r="H191" s="9"/>
      <c r="N191" s="6"/>
      <c r="O191" s="16"/>
      <c r="P191" s="16"/>
      <c r="Q191" s="16"/>
      <c r="R191" s="16"/>
      <c r="S191" s="16"/>
      <c r="T191" s="29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</row>
    <row r="192" spans="1:62" ht="12.75">
      <c r="A192" s="9"/>
      <c r="B192" s="55" t="s">
        <v>77</v>
      </c>
      <c r="C192" s="16"/>
      <c r="D192" s="16"/>
      <c r="E192" s="16"/>
      <c r="F192" s="29">
        <v>321</v>
      </c>
      <c r="G192" s="6"/>
      <c r="H192" s="9"/>
      <c r="N192" s="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</row>
    <row r="193" spans="1:62" ht="12.75">
      <c r="A193" s="9"/>
      <c r="B193" s="16" t="s">
        <v>38</v>
      </c>
      <c r="C193" s="16"/>
      <c r="D193" s="16"/>
      <c r="E193" s="16"/>
      <c r="F193" s="29">
        <v>3140</v>
      </c>
      <c r="G193" s="6"/>
      <c r="H193" s="9"/>
      <c r="N193" s="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</row>
    <row r="194" spans="1:62" ht="12.75">
      <c r="A194" s="14"/>
      <c r="B194" s="11"/>
      <c r="C194" s="11"/>
      <c r="D194" s="11"/>
      <c r="E194" s="11"/>
      <c r="F194" s="50"/>
      <c r="G194" s="12"/>
      <c r="H194" s="9"/>
      <c r="N194" s="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</row>
    <row r="195" spans="1:62" ht="12.75">
      <c r="A195" s="22" t="s">
        <v>66</v>
      </c>
      <c r="B195" s="23"/>
      <c r="C195" s="23"/>
      <c r="D195" s="23"/>
      <c r="E195" s="23"/>
      <c r="F195" s="47">
        <v>9452</v>
      </c>
      <c r="G195" s="26"/>
      <c r="H195" s="22"/>
      <c r="I195" s="23"/>
      <c r="J195" s="23"/>
      <c r="K195" s="23"/>
      <c r="L195" s="23"/>
      <c r="M195" s="23"/>
      <c r="N195" s="2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</row>
    <row r="196" spans="1:62" ht="12.75">
      <c r="A196" s="14"/>
      <c r="B196" s="11"/>
      <c r="C196" s="11"/>
      <c r="D196" s="11"/>
      <c r="E196" s="11"/>
      <c r="F196" s="11"/>
      <c r="G196" s="12"/>
      <c r="H196" s="14"/>
      <c r="I196" s="11"/>
      <c r="J196" s="11"/>
      <c r="K196" s="11"/>
      <c r="L196" s="11"/>
      <c r="M196" s="11"/>
      <c r="N196" s="12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</row>
    <row r="197" spans="1:62" ht="12.75">
      <c r="A197" s="9" t="s">
        <v>75</v>
      </c>
      <c r="B197" s="16"/>
      <c r="C197" s="16"/>
      <c r="D197" s="16"/>
      <c r="E197" s="16"/>
      <c r="F197" s="29">
        <v>100</v>
      </c>
      <c r="G197" s="6"/>
      <c r="H197" s="9"/>
      <c r="I197" s="16"/>
      <c r="J197" s="16"/>
      <c r="K197" s="16"/>
      <c r="L197" s="16"/>
      <c r="M197" s="16"/>
      <c r="N197" s="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</row>
    <row r="198" spans="1:62" ht="12.75">
      <c r="A198" s="14"/>
      <c r="B198" s="11"/>
      <c r="C198" s="11"/>
      <c r="D198" s="11"/>
      <c r="E198" s="11"/>
      <c r="F198" s="35"/>
      <c r="G198" s="12"/>
      <c r="H198" s="14"/>
      <c r="I198" s="11"/>
      <c r="J198" s="11"/>
      <c r="K198" s="11"/>
      <c r="L198" s="11"/>
      <c r="M198" s="11"/>
      <c r="N198" s="12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</row>
    <row r="199" spans="1:62" ht="12.75">
      <c r="A199" s="9" t="s">
        <v>93</v>
      </c>
      <c r="F199" s="20">
        <v>181772</v>
      </c>
      <c r="H199" s="9"/>
      <c r="N199" s="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</row>
    <row r="200" spans="1:62" ht="12.75">
      <c r="A200" s="14"/>
      <c r="B200" s="11"/>
      <c r="C200" s="11"/>
      <c r="D200" s="11"/>
      <c r="E200" s="11"/>
      <c r="F200" s="13"/>
      <c r="G200" s="11"/>
      <c r="H200" s="14"/>
      <c r="I200" s="11"/>
      <c r="J200" s="11"/>
      <c r="K200" s="11"/>
      <c r="L200" s="11"/>
      <c r="M200" s="11"/>
      <c r="N200" s="12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</row>
    <row r="201" spans="1:62" ht="12.75">
      <c r="A201" s="22" t="s">
        <v>76</v>
      </c>
      <c r="B201" s="23"/>
      <c r="C201" s="23"/>
      <c r="D201" s="23"/>
      <c r="E201" s="23"/>
      <c r="F201" s="47">
        <v>6365</v>
      </c>
      <c r="G201" s="26"/>
      <c r="H201" s="22"/>
      <c r="I201" s="23"/>
      <c r="J201" s="23"/>
      <c r="K201" s="23"/>
      <c r="L201" s="23"/>
      <c r="M201" s="23"/>
      <c r="N201" s="2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</row>
    <row r="202" spans="1:62" ht="12.75">
      <c r="A202" s="14"/>
      <c r="B202" s="11"/>
      <c r="C202" s="11"/>
      <c r="D202" s="11"/>
      <c r="E202" s="11"/>
      <c r="F202" s="11"/>
      <c r="G202" s="12"/>
      <c r="H202" s="14"/>
      <c r="I202" s="11"/>
      <c r="J202" s="11"/>
      <c r="K202" s="11"/>
      <c r="L202" s="11"/>
      <c r="M202" s="11"/>
      <c r="N202" s="12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</row>
    <row r="203" spans="1:62" s="43" customFormat="1" ht="12.75">
      <c r="A203" s="63"/>
      <c r="B203" s="63"/>
      <c r="C203" s="63"/>
      <c r="D203" s="63"/>
      <c r="E203" s="63"/>
      <c r="F203" s="64"/>
      <c r="G203" s="63"/>
      <c r="H203" s="65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</row>
    <row r="204" spans="1:62" ht="12.75">
      <c r="A204" s="16"/>
      <c r="B204" s="16"/>
      <c r="C204" s="16"/>
      <c r="D204" s="16"/>
      <c r="E204" s="16"/>
      <c r="F204" s="17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</row>
    <row r="205" spans="1:62" ht="12.75">
      <c r="A205" s="16"/>
      <c r="B205" s="16"/>
      <c r="C205" s="16"/>
      <c r="D205" s="16"/>
      <c r="E205" s="16"/>
      <c r="F205" s="17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</row>
    <row r="206" spans="1:62" ht="15">
      <c r="A206" s="60"/>
      <c r="B206" s="16"/>
      <c r="C206" s="16"/>
      <c r="D206" s="16"/>
      <c r="E206" s="16"/>
      <c r="F206" s="61"/>
      <c r="G206" s="16"/>
      <c r="H206" s="60"/>
      <c r="I206" s="16"/>
      <c r="J206" s="16"/>
      <c r="K206" s="16"/>
      <c r="L206" s="16"/>
      <c r="M206" s="61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</row>
    <row r="207" spans="1:62" ht="12.75">
      <c r="A207" s="16"/>
      <c r="B207" s="16"/>
      <c r="C207" s="16"/>
      <c r="D207" s="16"/>
      <c r="E207" s="16"/>
      <c r="F207" s="17"/>
      <c r="G207" s="16"/>
      <c r="H207" s="16"/>
      <c r="I207" s="16"/>
      <c r="J207" s="16"/>
      <c r="K207" s="16"/>
      <c r="L207" s="16"/>
      <c r="M207" s="17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</row>
    <row r="208" spans="1:62" ht="12.75">
      <c r="A208" s="16"/>
      <c r="B208" s="16"/>
      <c r="C208" s="16"/>
      <c r="D208" s="16"/>
      <c r="E208" s="16"/>
      <c r="F208" s="46"/>
      <c r="G208" s="16"/>
      <c r="H208" s="16"/>
      <c r="I208" s="16"/>
      <c r="J208" s="16"/>
      <c r="K208" s="16"/>
      <c r="L208" s="16"/>
      <c r="M208" s="4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</row>
    <row r="209" spans="1:62" ht="12.75">
      <c r="A209" s="16"/>
      <c r="B209" s="16"/>
      <c r="C209" s="16"/>
      <c r="D209" s="16"/>
      <c r="E209" s="16"/>
      <c r="F209" s="17"/>
      <c r="G209" s="16"/>
      <c r="H209" s="16"/>
      <c r="I209" s="16"/>
      <c r="J209" s="16"/>
      <c r="K209" s="16"/>
      <c r="L209" s="16"/>
      <c r="M209" s="17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</row>
    <row r="210" spans="1:62" ht="12.75">
      <c r="A210" s="52"/>
      <c r="B210" s="16"/>
      <c r="C210" s="16"/>
      <c r="D210" s="16"/>
      <c r="E210" s="16"/>
      <c r="F210" s="49"/>
      <c r="G210" s="16"/>
      <c r="H210" s="52"/>
      <c r="I210" s="16"/>
      <c r="J210" s="16"/>
      <c r="K210" s="16"/>
      <c r="L210" s="16"/>
      <c r="M210" s="49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</row>
    <row r="211" spans="1:62" ht="12.75">
      <c r="A211" s="16"/>
      <c r="B211" s="16"/>
      <c r="C211" s="16"/>
      <c r="D211" s="16"/>
      <c r="E211" s="16"/>
      <c r="F211" s="46"/>
      <c r="G211" s="16"/>
      <c r="H211" s="16"/>
      <c r="I211" s="16"/>
      <c r="J211" s="16"/>
      <c r="K211" s="16"/>
      <c r="L211" s="16"/>
      <c r="M211" s="17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</row>
    <row r="212" spans="1:62" ht="12.75">
      <c r="A212" s="16"/>
      <c r="B212" s="16"/>
      <c r="C212" s="16"/>
      <c r="D212" s="16"/>
      <c r="E212" s="16"/>
      <c r="F212" s="17"/>
      <c r="G212" s="62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</row>
    <row r="213" spans="1:62" ht="12.75">
      <c r="A213" s="16"/>
      <c r="B213" s="16"/>
      <c r="C213" s="16"/>
      <c r="D213" s="16"/>
      <c r="E213" s="16"/>
      <c r="F213" s="46"/>
      <c r="G213" s="62"/>
      <c r="H213" s="16"/>
      <c r="I213" s="16"/>
      <c r="J213" s="16"/>
      <c r="K213" s="16"/>
      <c r="L213" s="16"/>
      <c r="M213" s="17"/>
      <c r="N213" s="5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</row>
    <row r="214" spans="1:62" ht="12.75">
      <c r="A214" s="16"/>
      <c r="B214" s="16"/>
      <c r="C214" s="16"/>
      <c r="D214" s="16"/>
      <c r="E214" s="16"/>
      <c r="F214" s="46"/>
      <c r="G214" s="62"/>
      <c r="H214" s="16"/>
      <c r="I214" s="16"/>
      <c r="J214" s="16"/>
      <c r="K214" s="16"/>
      <c r="L214" s="16"/>
      <c r="M214" s="29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</row>
    <row r="215" spans="1:62" ht="12.75">
      <c r="A215" s="16"/>
      <c r="B215" s="16"/>
      <c r="C215" s="16"/>
      <c r="D215" s="16"/>
      <c r="E215" s="16"/>
      <c r="F215" s="46"/>
      <c r="G215" s="62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</row>
    <row r="216" spans="1:62" ht="12.75">
      <c r="A216" s="16"/>
      <c r="B216" s="16"/>
      <c r="C216" s="16"/>
      <c r="D216" s="16"/>
      <c r="E216" s="16"/>
      <c r="F216" s="46"/>
      <c r="G216" s="62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</row>
    <row r="217" spans="1:62" ht="12.75">
      <c r="A217" s="16"/>
      <c r="B217" s="16"/>
      <c r="C217" s="16"/>
      <c r="D217" s="16"/>
      <c r="E217" s="16"/>
      <c r="F217" s="46"/>
      <c r="G217" s="62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</row>
    <row r="218" spans="1:62" ht="12.75">
      <c r="A218" s="16"/>
      <c r="B218" s="16"/>
      <c r="C218" s="16"/>
      <c r="D218" s="16"/>
      <c r="E218" s="16"/>
      <c r="F218" s="16"/>
      <c r="G218" s="5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</row>
    <row r="219" spans="1:62" s="74" customFormat="1" ht="12.75">
      <c r="A219" s="52"/>
      <c r="B219" s="73"/>
      <c r="C219" s="73"/>
      <c r="D219" s="73"/>
      <c r="E219" s="73"/>
      <c r="F219" s="49"/>
      <c r="G219" s="56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</row>
    <row r="220" spans="1:62" s="74" customFormat="1" ht="12.75">
      <c r="A220" s="52"/>
      <c r="B220" s="73"/>
      <c r="C220" s="73"/>
      <c r="D220" s="73"/>
      <c r="E220" s="73"/>
      <c r="F220" s="75"/>
      <c r="G220" s="76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</row>
    <row r="221" spans="1:62" ht="12.75">
      <c r="A221" s="16"/>
      <c r="B221" s="55"/>
      <c r="C221" s="16"/>
      <c r="D221" s="16"/>
      <c r="E221" s="16"/>
      <c r="F221" s="57"/>
      <c r="G221" s="62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</row>
    <row r="222" spans="1:62" ht="12.75">
      <c r="A222" s="16"/>
      <c r="B222" s="55"/>
      <c r="C222" s="16"/>
      <c r="D222" s="16"/>
      <c r="E222" s="16"/>
      <c r="F222" s="57"/>
      <c r="G222" s="62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</row>
    <row r="223" spans="1:62" ht="12.75">
      <c r="A223" s="16"/>
      <c r="B223" s="16"/>
      <c r="C223" s="16"/>
      <c r="D223" s="16"/>
      <c r="E223" s="16"/>
      <c r="F223" s="2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</row>
    <row r="224" spans="1:62" ht="12.75">
      <c r="A224" s="16"/>
      <c r="B224" s="55"/>
      <c r="C224" s="16"/>
      <c r="D224" s="16"/>
      <c r="E224" s="16"/>
      <c r="F224" s="29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</row>
    <row r="225" spans="1:62" ht="12.75">
      <c r="A225" s="16"/>
      <c r="B225" s="16"/>
      <c r="C225" s="16"/>
      <c r="D225" s="16"/>
      <c r="E225" s="16"/>
      <c r="F225" s="2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</row>
    <row r="226" spans="1:62" ht="12.75">
      <c r="A226" s="16"/>
      <c r="B226" s="16"/>
      <c r="C226" s="16"/>
      <c r="D226" s="16"/>
      <c r="E226" s="16"/>
      <c r="F226" s="29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</row>
    <row r="227" spans="1:62" ht="12.75">
      <c r="A227" s="16"/>
      <c r="B227" s="16"/>
      <c r="C227" s="16"/>
      <c r="D227" s="16"/>
      <c r="E227" s="16"/>
      <c r="F227" s="29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</row>
    <row r="228" spans="1:62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</row>
    <row r="229" spans="1:62" ht="12.75">
      <c r="A229" s="16"/>
      <c r="B229" s="16"/>
      <c r="C229" s="16"/>
      <c r="D229" s="16"/>
      <c r="E229" s="16"/>
      <c r="F229" s="29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</row>
    <row r="230" spans="1:62" ht="12.75">
      <c r="A230" s="16"/>
      <c r="B230" s="16"/>
      <c r="C230" s="16"/>
      <c r="D230" s="16"/>
      <c r="E230" s="16"/>
      <c r="F230" s="4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</row>
    <row r="231" spans="1:62" ht="12.75">
      <c r="A231" s="16"/>
      <c r="B231" s="16"/>
      <c r="C231" s="16"/>
      <c r="D231" s="16"/>
      <c r="E231" s="16"/>
      <c r="F231" s="17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</row>
    <row r="232" spans="1:62" ht="12.75">
      <c r="A232" s="16"/>
      <c r="B232" s="16"/>
      <c r="C232" s="16"/>
      <c r="D232" s="16"/>
      <c r="E232" s="16"/>
      <c r="F232" s="4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</row>
    <row r="233" spans="1:62" ht="12.75">
      <c r="A233" s="16"/>
      <c r="B233" s="16"/>
      <c r="C233" s="16"/>
      <c r="D233" s="16"/>
      <c r="E233" s="16"/>
      <c r="F233" s="17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</row>
    <row r="234" spans="1:62" ht="12.75">
      <c r="A234" s="16"/>
      <c r="B234" s="16"/>
      <c r="C234" s="16"/>
      <c r="D234" s="16"/>
      <c r="E234" s="16"/>
      <c r="F234" s="17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</row>
    <row r="235" spans="1:62" ht="12.75">
      <c r="A235" s="16"/>
      <c r="B235" s="16"/>
      <c r="C235" s="16"/>
      <c r="D235" s="16"/>
      <c r="E235" s="16"/>
      <c r="F235" s="4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</row>
    <row r="236" spans="1:62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</row>
    <row r="237" spans="1:62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</row>
    <row r="238" spans="1:62" ht="12.75">
      <c r="A238" s="16"/>
      <c r="B238" s="16"/>
      <c r="C238" s="16"/>
      <c r="D238" s="16"/>
      <c r="E238" s="16"/>
      <c r="F238" s="2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</row>
    <row r="239" spans="1:62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</row>
    <row r="240" spans="1:62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</row>
    <row r="241" spans="1:62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</row>
    <row r="242" spans="1:62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</row>
    <row r="243" spans="1:62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</row>
    <row r="244" spans="1:62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</row>
    <row r="245" spans="1:62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</row>
    <row r="246" spans="1:62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</row>
    <row r="247" spans="1:62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</row>
    <row r="248" spans="1:62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</row>
    <row r="249" spans="1:62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</row>
    <row r="250" spans="1:62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</row>
    <row r="251" spans="1:62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</row>
    <row r="252" spans="1:62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</row>
    <row r="253" spans="1:62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</row>
    <row r="254" spans="1:62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</row>
    <row r="255" spans="1:62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</row>
    <row r="256" spans="1:62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</row>
    <row r="257" spans="1:62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</row>
    <row r="258" spans="1:62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</row>
    <row r="259" spans="1:62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</row>
    <row r="260" spans="1:62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</row>
    <row r="261" spans="1:62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</row>
    <row r="262" spans="1:62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</row>
    <row r="263" spans="1:62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</row>
    <row r="264" spans="1:62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</row>
    <row r="265" spans="1:62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</row>
    <row r="266" spans="1:62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</row>
    <row r="267" spans="1:62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</row>
    <row r="268" spans="1:62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</row>
    <row r="269" spans="1:62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</row>
    <row r="270" spans="1:62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</row>
    <row r="271" spans="1:62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</row>
    <row r="272" spans="1:36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 spans="1:36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</row>
    <row r="274" spans="1:36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 spans="1:36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 spans="1:36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</row>
    <row r="277" spans="1:36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</row>
    <row r="278" spans="1:36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 spans="1:36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</row>
    <row r="280" spans="1:36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 spans="1:36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</row>
    <row r="282" spans="1:36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</row>
    <row r="283" spans="1:36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 spans="1:36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</row>
    <row r="285" spans="1:36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</row>
    <row r="286" spans="1:36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 spans="1:36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</row>
    <row r="288" spans="1:36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</row>
    <row r="289" spans="1:36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 spans="1:36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</row>
    <row r="291" spans="1:36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</row>
    <row r="292" spans="1:36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</row>
    <row r="293" spans="1:36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</row>
    <row r="294" spans="1:36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</row>
    <row r="295" spans="1:36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</row>
    <row r="296" spans="1:36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</row>
    <row r="297" spans="1:36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</row>
    <row r="298" spans="1:36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</row>
    <row r="299" spans="1:36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</row>
    <row r="300" spans="1:36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</row>
    <row r="301" spans="1:36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</row>
    <row r="302" spans="1:36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</row>
    <row r="303" spans="1:36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</row>
    <row r="304" spans="1:36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</row>
    <row r="305" spans="1:36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</row>
    <row r="306" spans="1:36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</row>
    <row r="307" spans="1:36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</row>
    <row r="308" spans="1:36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</row>
    <row r="309" spans="1:36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  <row r="310" spans="1:36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</row>
    <row r="311" spans="1:36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</row>
    <row r="312" spans="1:36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</row>
    <row r="313" spans="1:36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</row>
    <row r="314" spans="1:36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</row>
    <row r="315" spans="1:36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</row>
    <row r="316" spans="1:36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</row>
    <row r="317" spans="1:36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</row>
    <row r="318" spans="1:36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</row>
    <row r="319" spans="1:36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</row>
    <row r="320" spans="1:36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 spans="1:36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</row>
    <row r="322" spans="1:36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</row>
    <row r="323" spans="1:36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</row>
    <row r="324" spans="1:36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</row>
    <row r="325" spans="1:36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</row>
    <row r="326" spans="1:36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</row>
    <row r="327" spans="1:36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</row>
    <row r="328" spans="1:36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</row>
    <row r="329" spans="1:36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</row>
    <row r="330" spans="1:36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</row>
    <row r="331" spans="1:36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</row>
    <row r="332" spans="1:36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</row>
    <row r="333" spans="1:36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</row>
    <row r="334" spans="1:36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</row>
    <row r="335" spans="1:36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</row>
    <row r="336" spans="1:36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</row>
    <row r="337" spans="1:36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</row>
    <row r="338" spans="1:36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</row>
    <row r="339" spans="1:36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</row>
    <row r="340" spans="1:36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</row>
    <row r="341" spans="1:36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</row>
    <row r="342" spans="1:36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</row>
    <row r="343" spans="1:36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</row>
    <row r="344" spans="1:36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</row>
    <row r="345" spans="1:36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</row>
    <row r="346" spans="1:36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</row>
    <row r="347" spans="1:36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</row>
    <row r="348" spans="1:36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</row>
    <row r="349" spans="1:36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</row>
    <row r="350" spans="1:36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</row>
    <row r="351" spans="1:36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</row>
    <row r="352" spans="1:36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</row>
    <row r="353" spans="1:36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</row>
    <row r="354" spans="1:36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</row>
    <row r="355" spans="1:36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</row>
    <row r="356" spans="1:36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</row>
    <row r="357" spans="1:36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</row>
    <row r="358" spans="1:36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</row>
    <row r="359" spans="1:36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</row>
    <row r="360" spans="1:36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</row>
    <row r="361" spans="1:36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</row>
    <row r="362" spans="1:36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</row>
    <row r="363" spans="1:36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</row>
    <row r="364" spans="1:36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</row>
    <row r="365" spans="1:36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</row>
    <row r="366" spans="1:36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</row>
    <row r="367" spans="1:36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</row>
    <row r="368" spans="1:36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</row>
    <row r="369" spans="1:36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</row>
    <row r="370" spans="1:36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</row>
    <row r="371" spans="1:36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</row>
    <row r="372" spans="1:36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</row>
    <row r="373" spans="1:36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</row>
    <row r="374" spans="1:36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</row>
    <row r="375" spans="1:36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</row>
    <row r="376" spans="1:36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</row>
    <row r="377" spans="1:36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</row>
    <row r="378" spans="1:36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</row>
    <row r="379" spans="1:36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</row>
    <row r="380" spans="1:36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</row>
    <row r="381" spans="1:36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</row>
    <row r="382" spans="1:36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</row>
    <row r="383" spans="1:36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PPT</dc:creator>
  <cp:keywords/>
  <dc:description/>
  <cp:lastModifiedBy>Iva Schmidtova</cp:lastModifiedBy>
  <cp:lastPrinted>2017-05-24T09:04:31Z</cp:lastPrinted>
  <dcterms:created xsi:type="dcterms:W3CDTF">2001-02-19T08:11:13Z</dcterms:created>
  <dcterms:modified xsi:type="dcterms:W3CDTF">2017-05-24T09:05:18Z</dcterms:modified>
  <cp:category/>
  <cp:version/>
  <cp:contentType/>
  <cp:contentStatus/>
</cp:coreProperties>
</file>