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375" windowHeight="4905" activeTab="0"/>
  </bookViews>
  <sheets>
    <sheet name="ROZ15_zas.senátu 14.5.15" sheetId="1" r:id="rId1"/>
  </sheets>
  <definedNames/>
  <calcPr fullCalcOnLoad="1"/>
</workbook>
</file>

<file path=xl/sharedStrings.xml><?xml version="1.0" encoding="utf-8"?>
<sst xmlns="http://schemas.openxmlformats.org/spreadsheetml/2006/main" count="560" uniqueCount="513">
  <si>
    <t>ÚVOD</t>
  </si>
  <si>
    <t>NÁKLADY</t>
  </si>
  <si>
    <t>Hlavní činnost</t>
  </si>
  <si>
    <t>Spotřeba materiálu</t>
  </si>
  <si>
    <t>knihy</t>
  </si>
  <si>
    <t>provoz osobních aut</t>
  </si>
  <si>
    <t>časopisy</t>
  </si>
  <si>
    <t>ostatní materiál</t>
  </si>
  <si>
    <t>Spotřeba energie</t>
  </si>
  <si>
    <t>el. energie</t>
  </si>
  <si>
    <t>plyn</t>
  </si>
  <si>
    <t>vodné, stočné</t>
  </si>
  <si>
    <t>Cestovné</t>
  </si>
  <si>
    <t>Náklady na reprezentaci fakulty</t>
  </si>
  <si>
    <t>Ostatní služby</t>
  </si>
  <si>
    <t>telefon</t>
  </si>
  <si>
    <t>úklid</t>
  </si>
  <si>
    <t>další služby</t>
  </si>
  <si>
    <t>Mzdové náklady</t>
  </si>
  <si>
    <t>v tom:</t>
  </si>
  <si>
    <t>OON</t>
  </si>
  <si>
    <t>Stipendia</t>
  </si>
  <si>
    <t>Jiné provozní náklady</t>
  </si>
  <si>
    <t>Pojištění budovy</t>
  </si>
  <si>
    <t>Jiné provozní výnosy</t>
  </si>
  <si>
    <t>kopírovací služby</t>
  </si>
  <si>
    <t>energetik</t>
  </si>
  <si>
    <t>Položka "ostatní materiál" zahrnuje požadavky těchto  útvarů:</t>
  </si>
  <si>
    <t>inzerce</t>
  </si>
  <si>
    <t xml:space="preserve">kancelářské potřeby </t>
  </si>
  <si>
    <t>výtahy</t>
  </si>
  <si>
    <t>diplomy</t>
  </si>
  <si>
    <t>nájemné tělocvičen</t>
  </si>
  <si>
    <t>nájemné jednorázové:</t>
  </si>
  <si>
    <t>ubytování a stravování na zimních a</t>
  </si>
  <si>
    <t>stipendia - doktorský studijní program</t>
  </si>
  <si>
    <t>PŘÍJMY</t>
  </si>
  <si>
    <t>Tržby</t>
  </si>
  <si>
    <t>tisk brožur:</t>
  </si>
  <si>
    <t>tisk tiskopisů:</t>
  </si>
  <si>
    <t xml:space="preserve">        provozní odd.:</t>
  </si>
  <si>
    <t xml:space="preserve">        Knihovna:</t>
  </si>
  <si>
    <t xml:space="preserve">        KTV:</t>
  </si>
  <si>
    <t>Rozsah pojištění:</t>
  </si>
  <si>
    <t>Vnitrouniverzitní náklady</t>
  </si>
  <si>
    <t>Vnitroorganizační výnosy</t>
  </si>
  <si>
    <t>školení</t>
  </si>
  <si>
    <t xml:space="preserve">        PPT:</t>
  </si>
  <si>
    <t xml:space="preserve">příplatky za práce přesčas </t>
  </si>
  <si>
    <t>studentské spolky:</t>
  </si>
  <si>
    <t>automaty:</t>
  </si>
  <si>
    <t>knihovna</t>
  </si>
  <si>
    <t>(etikety pro ochranu knih.fondu,etikety pro čárový kód,</t>
  </si>
  <si>
    <t>PPT</t>
  </si>
  <si>
    <t>provozní odd.</t>
  </si>
  <si>
    <t>náklady spojené s přijímacím řízením</t>
  </si>
  <si>
    <t>vazby</t>
  </si>
  <si>
    <t xml:space="preserve">   letních kurzech (asistenti)</t>
  </si>
  <si>
    <t>další služby bez rozlišení na útvary:</t>
  </si>
  <si>
    <t>Odpisy majetku</t>
  </si>
  <si>
    <t>odpisy z majetku pořízeného z vlastních prostředků (FRIM)</t>
  </si>
  <si>
    <t>odpisy z majetku pořízeného z dotace</t>
  </si>
  <si>
    <t>Odhad vychází z loňské skutečnosti. Největším výdajem jsou náklady na stravování zaměstnanců v menze.</t>
  </si>
  <si>
    <t>Juridikum - kurzy</t>
  </si>
  <si>
    <t>Ostatní výnosy</t>
  </si>
  <si>
    <t>Odpisy z majetku pořízeného z dotace</t>
  </si>
  <si>
    <t>odměny z příjmů za rigorózní řízení-odměny int.učitelům</t>
  </si>
  <si>
    <t>odměny z příjmů Juridika - odměny int.učitelům</t>
  </si>
  <si>
    <t>odměny z příjmů celoživotního vzdělávání</t>
  </si>
  <si>
    <t>odměny za doktorské studium - refundace RUK</t>
  </si>
  <si>
    <t xml:space="preserve">       K ROZPOČTU PRÁVNICKÉ FAKULTY UK</t>
  </si>
  <si>
    <t xml:space="preserve">         K O M E N T Á Ř</t>
  </si>
  <si>
    <t>bezpečnost práce</t>
  </si>
  <si>
    <t>VZT</t>
  </si>
  <si>
    <t>pravidelné revize a prohlídky:</t>
  </si>
  <si>
    <t>služby smluvní:</t>
  </si>
  <si>
    <t>servis klimatizace Toshiba na PPT</t>
  </si>
  <si>
    <t>další služby provozního rázu:</t>
  </si>
  <si>
    <t xml:space="preserve"> popisovací pásky na označení knih, laminovací mat.)</t>
  </si>
  <si>
    <t>(hygienický servis, tonery do kopírek, materiál pro</t>
  </si>
  <si>
    <t>Juridikum</t>
  </si>
  <si>
    <t>zahraniční</t>
  </si>
  <si>
    <t>cestovné tuzemské</t>
  </si>
  <si>
    <t>cestovné zahraniční</t>
  </si>
  <si>
    <t>provozní</t>
  </si>
  <si>
    <t>(výdaje na krytí nákladů spojených s přijímáním</t>
  </si>
  <si>
    <t>zahraničních návštěv)</t>
  </si>
  <si>
    <t>výkazy o CŽV a mim.studiu</t>
  </si>
  <si>
    <t>vazba knih a časopisů</t>
  </si>
  <si>
    <t xml:space="preserve">        Útvar vědy:</t>
  </si>
  <si>
    <t>úhrady tiskárnám</t>
  </si>
  <si>
    <t>překlady, přepisy</t>
  </si>
  <si>
    <t>Jednotlivé položky jsou uvedeny v tabulce a jsou odhadem pro letošní rok. Do položky "ostatní tržby"</t>
  </si>
  <si>
    <t>příjmy z přefakturace služeb a další příjmy.</t>
  </si>
  <si>
    <t>ostatní útvary</t>
  </si>
  <si>
    <t>zahraniční odd.</t>
  </si>
  <si>
    <t>účetní audit</t>
  </si>
  <si>
    <t>tisk výkazů o studiu v DSP</t>
  </si>
  <si>
    <t>tisk protokolů o SSZ</t>
  </si>
  <si>
    <t>další služby:</t>
  </si>
  <si>
    <t>poštovné</t>
  </si>
  <si>
    <t>hmotný majetek</t>
  </si>
  <si>
    <t>Drobný hmotný a nehmotný majetek</t>
  </si>
  <si>
    <t>živelní pojištění</t>
  </si>
  <si>
    <t xml:space="preserve">pojištění pro případ odcizení </t>
  </si>
  <si>
    <t xml:space="preserve">pojištění skla </t>
  </si>
  <si>
    <t>Tvorba Sociálního fondu</t>
  </si>
  <si>
    <t>Zúčtování fondů</t>
  </si>
  <si>
    <t>Doplňková činnost</t>
  </si>
  <si>
    <t>databáze</t>
  </si>
  <si>
    <t>odměny za činnost v programu Erasmus</t>
  </si>
  <si>
    <t>Použití Sociálního fondu</t>
  </si>
  <si>
    <t>nehmotný majetek</t>
  </si>
  <si>
    <t>Fond účelově určených prostředků</t>
  </si>
  <si>
    <t>Stipendijní fond</t>
  </si>
  <si>
    <t>Sociální fond</t>
  </si>
  <si>
    <t>Účelově poskytnuté prostředky</t>
  </si>
  <si>
    <t xml:space="preserve">Opravy </t>
  </si>
  <si>
    <t>Odvody na  sociální a zdravotní pojištění</t>
  </si>
  <si>
    <t>Letní školy</t>
  </si>
  <si>
    <t>Rehaland</t>
  </si>
  <si>
    <t>Coffee break (Andrejsová)</t>
  </si>
  <si>
    <t>refundace odměn školitelům v doktor.programu</t>
  </si>
  <si>
    <t>Dary</t>
  </si>
  <si>
    <t>opravy na budově - běžné</t>
  </si>
  <si>
    <t>opravy na budově - financované z FRIMu</t>
  </si>
  <si>
    <t>děkanát</t>
  </si>
  <si>
    <t>údržbu, voda do stojanů)</t>
  </si>
  <si>
    <t>výkazy o řádném studiu na VŠ</t>
  </si>
  <si>
    <t>tisk informací na zápis do</t>
  </si>
  <si>
    <t xml:space="preserve">  1.ročníku</t>
  </si>
  <si>
    <t>FRIM</t>
  </si>
  <si>
    <t>prof. Kuklík</t>
  </si>
  <si>
    <t>znalecké posudky na vyřazený majetek</t>
  </si>
  <si>
    <t>ozbrojený doprovod při převozu peněžních</t>
  </si>
  <si>
    <t>hotovostí</t>
  </si>
  <si>
    <t>Ostatní příjmy</t>
  </si>
  <si>
    <t>příjmy za stolky při knižních trzích na fakultě</t>
  </si>
  <si>
    <t>příjmy z prodeje vstupenek do posilovny</t>
  </si>
  <si>
    <t>revize boilerové stanice</t>
  </si>
  <si>
    <t>odměny za přijímací řízení</t>
  </si>
  <si>
    <t>odměny mimořádné</t>
  </si>
  <si>
    <t>odměny - jubilea</t>
  </si>
  <si>
    <t>odměny za práce v rámci univerzity 3.věku</t>
  </si>
  <si>
    <t>stravování (stravenky)</t>
  </si>
  <si>
    <t>stipendia ze SVV</t>
  </si>
  <si>
    <t>spotřeby</t>
  </si>
  <si>
    <t>celkem</t>
  </si>
  <si>
    <t>GA ČR - pokračující projekty</t>
  </si>
  <si>
    <t>na příspěvky na penzijní připojištění</t>
  </si>
  <si>
    <t>na příspěvky na životní připojištění</t>
  </si>
  <si>
    <t>na příspěvky na úroky z úvěrů</t>
  </si>
  <si>
    <t xml:space="preserve">   (K ROZDĚLENÍ FINANČNÍCH PROSTŘEDKů FAKULTY)</t>
  </si>
  <si>
    <t>licence antiviru</t>
  </si>
  <si>
    <t>aktualizace a údržba internet.obchodu (e-shop)</t>
  </si>
  <si>
    <t>převod z grantu prof. Kuklíka GA ČR spoluřešitelům</t>
  </si>
  <si>
    <t>běžné provozní náklady</t>
  </si>
  <si>
    <t>v závislosti na pořizování nového majetku a vyřazování zastaralého majetku.</t>
  </si>
  <si>
    <t>Proúčtování tvorby a čerpání  Stipendijního fondu</t>
  </si>
  <si>
    <t>ubytování</t>
  </si>
  <si>
    <t xml:space="preserve">      Dotace:</t>
  </si>
  <si>
    <t>institucionální podpora VaV - na dlouhodobý konc.rozvoj</t>
  </si>
  <si>
    <t>účelová podpora VaV - GA UK</t>
  </si>
  <si>
    <t>účelová podpora VaV - Specifický vysokoškolský výzkum</t>
  </si>
  <si>
    <t>Jedná o plánované čerpání fondu na opravy v budově fakulty.</t>
  </si>
  <si>
    <t>(razítka a tubusy na diplomy)</t>
  </si>
  <si>
    <t>Plánované náklady vycházejí z loňské spotřeby uvedených položek upravené o předpokládané úpravy cen.</t>
  </si>
  <si>
    <t>OON běžné (Erasmus, Juridikum, CŽV, Univerzita 3.věku)</t>
  </si>
  <si>
    <t>Doplňková</t>
  </si>
  <si>
    <t>Celkový příspěvek na vzdělávací činnost</t>
  </si>
  <si>
    <t>Druhým  významným zdrojem financování fakulty jsou institucionální prostředky spojené s podporou vědy a výzkumu.</t>
  </si>
  <si>
    <t>Náklady provozního rázu jsou plánovány podle potřeb, které jsou nevyhnutené pro údržbu budovy a potřebný chod</t>
  </si>
  <si>
    <t>Všechny nákladové položky jsou v přehledném tabulkovém vyjádření a okomentované v tomto materiálu.</t>
  </si>
  <si>
    <t xml:space="preserve">        Zahraniční odd.:</t>
  </si>
  <si>
    <t>ubytování na zahr.cestách</t>
  </si>
  <si>
    <t>základní (tarifní) mzdy:</t>
  </si>
  <si>
    <t xml:space="preserve">Jedná se o stipendia, která budou vyplacena studentům, podílejících se na </t>
  </si>
  <si>
    <t>pracech v rámci schváleného Specifického vysokoškolského výzkumu</t>
  </si>
  <si>
    <t>fakulty. Plán mzdových nákladů je stanoven podle stávajícího počtu zaměstnanců a činností, za které jsou odměňo-</t>
  </si>
  <si>
    <t>osobní příplatky:</t>
  </si>
  <si>
    <t xml:space="preserve">                (částky jsou uvedeny v tis. Kč)</t>
  </si>
  <si>
    <t>opravy strojů, zařízení a inventáře</t>
  </si>
  <si>
    <t>věda</t>
  </si>
  <si>
    <t>chemická úprava vody</t>
  </si>
  <si>
    <t>ubytování zahranič.hostů</t>
  </si>
  <si>
    <t xml:space="preserve">        Studijní odd.:</t>
  </si>
  <si>
    <t>správa Plone</t>
  </si>
  <si>
    <t>údržba softwarů:</t>
  </si>
  <si>
    <t>(tonery,papír,sešívací sponky,desky fólií atd.)</t>
  </si>
  <si>
    <t>nájemné</t>
  </si>
  <si>
    <t>odměny za činnost v programu LLM</t>
  </si>
  <si>
    <t>úrazové pojištění</t>
  </si>
  <si>
    <t>náhrada za prac.neschopnost</t>
  </si>
  <si>
    <t>bankovní poplatky</t>
  </si>
  <si>
    <t>cestovní pojištění</t>
  </si>
  <si>
    <t>pojištění vozidel</t>
  </si>
  <si>
    <t>kurzové ztráty</t>
  </si>
  <si>
    <t>Masarykův ústav AV ČR</t>
  </si>
  <si>
    <t>Historický ústav AV ČR</t>
  </si>
  <si>
    <t>provozní náklady z grantů</t>
  </si>
  <si>
    <t>režijní náklady</t>
  </si>
  <si>
    <t>pojištění pro případ vandalismu</t>
  </si>
  <si>
    <t>pojištění odpovědnosti za škodu</t>
  </si>
  <si>
    <t>příspěvek na vzdělávací činnost:</t>
  </si>
  <si>
    <t>příspěvek B (normativ za počet absolventů)</t>
  </si>
  <si>
    <t>příspěvek A (normativ za počet sludentů)</t>
  </si>
  <si>
    <t>příspěvek K (ukazatel kvalita a výkon)</t>
  </si>
  <si>
    <t>přepočtené odpisy</t>
  </si>
  <si>
    <t xml:space="preserve">     z roku 2011</t>
  </si>
  <si>
    <t>KTV</t>
  </si>
  <si>
    <t>Ukazatel K - kvalita a výkon</t>
  </si>
  <si>
    <t>Dotace na podporu vědy - volná</t>
  </si>
  <si>
    <t>Odpisy přepočtené z příspěvku na vzdělávání</t>
  </si>
  <si>
    <t xml:space="preserve">          Hlavní činnost</t>
  </si>
  <si>
    <t>z rozpočtu</t>
  </si>
  <si>
    <t>z grantů</t>
  </si>
  <si>
    <t>Plán skuteč.</t>
  </si>
  <si>
    <t>Rozpis mzdových prostředků byl sestaven na základě stávajícího mzdového předpisu v oblasti mezd, osobních</t>
  </si>
  <si>
    <t>příplatků a příplatků za vedení, a dále v oblasti předpokládaného objemu OON.</t>
  </si>
  <si>
    <t>jejichž smlouvy již byly předány na ekonomické oddělení a je tudíž znám objem poskytnutých účelových prostředků.</t>
  </si>
  <si>
    <t>činnost</t>
  </si>
  <si>
    <t>Neinvestiční dotace a příspěvek na vzdělávání</t>
  </si>
  <si>
    <t xml:space="preserve">      Příspěvek na vzdělávání:</t>
  </si>
  <si>
    <t>včetně dotace na podporu vědy</t>
  </si>
  <si>
    <t>služby spojené s pronájmy</t>
  </si>
  <si>
    <t>Zároveň zahrnuje mzdové prostředky, které budou vyplaceny v rámci grantů. Jedná se o granty a projekty,</t>
  </si>
  <si>
    <t xml:space="preserve">Plán oprav je stanoven dle předpokladu nutných oprav, které by měly proběhnout v letošním roce. </t>
  </si>
  <si>
    <t>a vyplacených stipendií.</t>
  </si>
  <si>
    <t>diety</t>
  </si>
  <si>
    <t>mzdy hrazené z dotace na vědu</t>
  </si>
  <si>
    <t>osobní příplatky hrazené z příspěvku na vzděl.</t>
  </si>
  <si>
    <t>osobní příplatky hrazené z dotace na vědu</t>
  </si>
  <si>
    <t xml:space="preserve">příplatky za vedení </t>
  </si>
  <si>
    <t>brožury Základní informace</t>
  </si>
  <si>
    <t xml:space="preserve">           (Karolinka)</t>
  </si>
  <si>
    <t>(voda a minerálky, různé občerstvení)</t>
  </si>
  <si>
    <t>PRVOUK</t>
  </si>
  <si>
    <t>dezinfekce deratizace</t>
  </si>
  <si>
    <t>kontrola armatur</t>
  </si>
  <si>
    <t>prohlídka regulační stanice</t>
  </si>
  <si>
    <t xml:space="preserve">revize elektro silnoproud a slaboproud </t>
  </si>
  <si>
    <t>revize roletových systémů</t>
  </si>
  <si>
    <t>školení obsluhy výtahů</t>
  </si>
  <si>
    <t>školení topičů a obsluhy</t>
  </si>
  <si>
    <t>tlakové prohlídky</t>
  </si>
  <si>
    <t>hasící přístroje 1x rok</t>
  </si>
  <si>
    <t>hydranty 1x rok</t>
  </si>
  <si>
    <t>mytí oken a světlíku</t>
  </si>
  <si>
    <t>servis - auta</t>
  </si>
  <si>
    <t>(tonery do tiskáren, náhrad.díly do počítačů, média)</t>
  </si>
  <si>
    <t>kopírovací a tiskařské centrum</t>
  </si>
  <si>
    <t>studijní odd.</t>
  </si>
  <si>
    <t>elektro a EPS - servis</t>
  </si>
  <si>
    <t>poplatky TV a rozhlas</t>
  </si>
  <si>
    <t>odpady - sběrné dvory (ekologie)</t>
  </si>
  <si>
    <t>manuály a propagační materiály</t>
  </si>
  <si>
    <t>údržba SW pro nevidomé</t>
  </si>
  <si>
    <t>prodloužení záruční podpory u diskového pole a serverů</t>
  </si>
  <si>
    <t>úpravy webových stránek</t>
  </si>
  <si>
    <t>výjezdní zasedání kolegia a senátu PF</t>
  </si>
  <si>
    <t>2 x bezpečnostní IP kamery</t>
  </si>
  <si>
    <t>pomůcky</t>
  </si>
  <si>
    <t>Uvedená částka je velmi hrubým odhadem a vychází z loňského objemu přijatých poplatků od studentů</t>
  </si>
  <si>
    <t>dotace na podporu vědy - volná</t>
  </si>
  <si>
    <t>Juristi</t>
  </si>
  <si>
    <t>Prager Deut. Klub</t>
  </si>
  <si>
    <t>příjmy z prodeje Coca Coly</t>
  </si>
  <si>
    <t>odměny za výuku v programu Erasmus - hrazeno z fak.prostředků</t>
  </si>
  <si>
    <t>repre</t>
  </si>
  <si>
    <t>ostatní</t>
  </si>
  <si>
    <t>ostatní služby</t>
  </si>
  <si>
    <t>společná režie-úklid</t>
  </si>
  <si>
    <t>mzdové náklady</t>
  </si>
  <si>
    <t>odvody SP a ZP</t>
  </si>
  <si>
    <t>vnitronáklady</t>
  </si>
  <si>
    <t>jednorázové pronájmy a různé komerční akce</t>
  </si>
  <si>
    <t>stipendia v rámci programu PRVOUK</t>
  </si>
  <si>
    <t>dotace na podporu vědy - PRVOUK</t>
  </si>
  <si>
    <t>nájemné trvalé.:</t>
  </si>
  <si>
    <t>granty GA ČR</t>
  </si>
  <si>
    <t>Granty GA ČR</t>
  </si>
  <si>
    <t>OON z grantů GA ČR</t>
  </si>
  <si>
    <t>Ukazatel A - normativ za počet studentů</t>
  </si>
  <si>
    <t>Ukazatel B2 - normativ za počet absolventů</t>
  </si>
  <si>
    <t>fakulty. Nejvýznamnější nákladovou položkou jsou mzdové náklady a s nimi spojené odvody na sociální a zdravotní</t>
  </si>
  <si>
    <t xml:space="preserve">pojištění. Dalšími významnými nákladovými položkami jsou ostatní služby, spotřeba energie, odpisy majetku, </t>
  </si>
  <si>
    <t>vnitrouniverzitní náklady a spotřeba materiálu.</t>
  </si>
  <si>
    <t>projekty SVV a GA UK</t>
  </si>
  <si>
    <t>programy PRVOUK</t>
  </si>
  <si>
    <t>rozpočtů grantů a projektů.</t>
  </si>
  <si>
    <t>Zahraniční cestovné je plánováno jednak dle požadavku zahraničnícho odd. a podle rozpočtů grantů a projektů.</t>
  </si>
  <si>
    <t>mzdy za práce v programech PRVOUK</t>
  </si>
  <si>
    <t>odměny za práce v programech PRVOUK</t>
  </si>
  <si>
    <t>mzdy a odměny za práce v grantech GA ČR</t>
  </si>
  <si>
    <t>OON v programech PRVOUK</t>
  </si>
  <si>
    <t xml:space="preserve">náhrady za dovolenou </t>
  </si>
  <si>
    <t>Náklady jsou vyčíslené podle návrhů provozního oddělení, PPT a KTV. Dále jsou zapracovány náklady podle</t>
  </si>
  <si>
    <t>odměny za výuku v doktorské řízení - hrazeno z fak.prostředků</t>
  </si>
  <si>
    <t>mimořádné odměny v souvislosti s pracemi na programech PRVOUK-admin.prac.</t>
  </si>
  <si>
    <t>Stipendia studentů v rámci jejich zapojení v programech PRVOUK.</t>
  </si>
  <si>
    <t>oprava nábytku</t>
  </si>
  <si>
    <t>oprava strojů a zařízení</t>
  </si>
  <si>
    <t xml:space="preserve">periodická prohlídka spal.cest </t>
  </si>
  <si>
    <t>školení obsluhy systému EPS a EZS</t>
  </si>
  <si>
    <t>studie, projektové dokumentace</t>
  </si>
  <si>
    <t>licence Microsoft Office</t>
  </si>
  <si>
    <t>licence Windows Server</t>
  </si>
  <si>
    <t>úhrada tisku (servisní smlouva na multifunkce)</t>
  </si>
  <si>
    <t>údržba systémů na kontrolu vstupů a kamer.systému</t>
  </si>
  <si>
    <t>údržba multimediálních učeben</t>
  </si>
  <si>
    <t xml:space="preserve">        Kopírovací a tiskařské centrum:</t>
  </si>
  <si>
    <t>mzdy + os.příplatek - vědečtí pracovníci - refundace RUK</t>
  </si>
  <si>
    <t>odměny za program SVOČ</t>
  </si>
  <si>
    <t>OON za doktor.studium - refundace RUK</t>
  </si>
  <si>
    <t>lékařské prohlídky zaměstnanců fakulty</t>
  </si>
  <si>
    <t>ostatní náklady (daň silniční, daň z nemovitosti, regis-</t>
  </si>
  <si>
    <t xml:space="preserve">   trační, účastnické poplatky a další)</t>
  </si>
  <si>
    <t>multifunkční tiskárny 5 ks</t>
  </si>
  <si>
    <t>Podle platné smlouvy představuje uvedená částka roční pojistné platné pro letošní rok.</t>
  </si>
  <si>
    <t>režijní náklady grantů a projektů</t>
  </si>
  <si>
    <t>režijní náklady z programů PRVOUK</t>
  </si>
  <si>
    <t xml:space="preserve">     z roku 2013</t>
  </si>
  <si>
    <t>Doc. Pichrt</t>
  </si>
  <si>
    <t>V letošním roce je počítáno s organizací pouze u Letní školy South Texas.</t>
  </si>
  <si>
    <t>Do položky "ostatní výnosy" patří např. příjmy z programu Erasmus, připsané úroky na bankovních</t>
  </si>
  <si>
    <t>normativu (ukazatel A) a na základě počtu absolventů (ukazatel B). Dále pak podle výsledků v parametrech kvality</t>
  </si>
  <si>
    <t>tato dotace účelově poskytnutá a zúčtovatelná, je velkým přínosem pro fakultní rozpočet v položkách režijních</t>
  </si>
  <si>
    <t>Zásadní oblastí fakultního rozpočtu jsou příjmy z hlavní a hospodářské činnosti. Bez těchto příjmů by fakulta</t>
  </si>
  <si>
    <t>nesestavila vyrovnaný rozpočet.</t>
  </si>
  <si>
    <t xml:space="preserve">Nejvýznamnějšími položkami jsou příjmy z organizace přijímacího řízení, rigorózního řízení, kurzů celoživotního </t>
  </si>
  <si>
    <t>z nájmů a pronájmů.</t>
  </si>
  <si>
    <t>Jednak je to ukazatel poskytovaný na základě počtu studentů, koeficentů náročnosti studijních programů a základního</t>
  </si>
  <si>
    <t>a výkonu (ukazatel K). Tento ukazatel vychází z parametrů, jako je počet docentů a profesorů, mobilita studentů,</t>
  </si>
  <si>
    <t>započítávané body RIV a zaměstnanost absolventů.</t>
  </si>
  <si>
    <t>vzdělávání, kurzů Juridika a proúčtované odpisy z majetku pořízeného z dotace.</t>
  </si>
  <si>
    <t xml:space="preserve">Plán u běžných provozních nákladů odpovídá loňské skutečnosti. </t>
  </si>
  <si>
    <t>další příjmy</t>
  </si>
  <si>
    <t xml:space="preserve">mzdy a odměny za práce v projektech UNCE </t>
  </si>
  <si>
    <t xml:space="preserve">odměny za práce v projektech SVV </t>
  </si>
  <si>
    <t>účelová podpora VaV - UNCE</t>
  </si>
  <si>
    <t>pronájem - ubytovna, apartmá</t>
  </si>
  <si>
    <t>inzerce nabídek zaměstnání</t>
  </si>
  <si>
    <t>pronájem učeben a místností</t>
  </si>
  <si>
    <t xml:space="preserve">    Elsa</t>
  </si>
  <si>
    <t xml:space="preserve">    Common Law Society</t>
  </si>
  <si>
    <t xml:space="preserve">    Všehrd</t>
  </si>
  <si>
    <t xml:space="preserve">    Š &amp; Sch</t>
  </si>
  <si>
    <t xml:space="preserve">    Schächter</t>
  </si>
  <si>
    <t xml:space="preserve">    tury Čeněk</t>
  </si>
  <si>
    <t>prodejna právnické litera-</t>
  </si>
  <si>
    <t xml:space="preserve">Dalšími zdroji fakulty jsou účelové prostředky na vědu a výzkum. Do rozpočtu bylo možno zapracovat kromě </t>
  </si>
  <si>
    <t>a dále podle rozpočtů grantů a projektů.</t>
  </si>
  <si>
    <t xml:space="preserve">Předpokládané náklady jsou uvedeny podle požadavků útvarů, které mají hlavní podíl na čerpání v této položce </t>
  </si>
  <si>
    <t>mzdy hrazené z příspěvku na vzdělávání</t>
  </si>
  <si>
    <t>účtech, kurzové zisky, různé refundace, příspěvky atd. Zároveň se v této položce proúčtovávají odpisy</t>
  </si>
  <si>
    <t>z majetku pořízeného z dotace, tzv. "papírové výnosy".</t>
  </si>
  <si>
    <t>Jedná se o zúčtování prostředků fondu použitých na výplatu stipendií. Jedná se o částku stanovenou</t>
  </si>
  <si>
    <t>V tuto chvíli jsou zde uvedeny finanční prostředky, které jsou fakultě přiznány pro letošní rok v rámci grantů GA ČR.</t>
  </si>
  <si>
    <t>plánuje přijmout v letošním roce. Rozpočet fakulty je sestavován jako vyrovnaný.</t>
  </si>
  <si>
    <t>Uvedené náklady jsou stanoveny podle očekávaného předpokladu.</t>
  </si>
  <si>
    <t>daň na výstupu u dovozu knih z EU</t>
  </si>
  <si>
    <t>tvorba stipendijního fondu z poplatků od studentů</t>
  </si>
  <si>
    <t>čerpání stipendijního fondu na stipendia</t>
  </si>
  <si>
    <t>V hospodářské činnosti jsou nadále náklady spojené s  pronájmem nebytových prostor a v letošním roce je v plánu</t>
  </si>
  <si>
    <t>Ke konci roku budou účtovány režijní náklady.</t>
  </si>
  <si>
    <t xml:space="preserve">organizace jedné letní školy, a to Letní školy South Texas. </t>
  </si>
  <si>
    <t>materiál (letní škola)</t>
  </si>
  <si>
    <t>cestovné (letní škola)</t>
  </si>
  <si>
    <t>letní škola</t>
  </si>
  <si>
    <t>patří příjmy z prodeje kopírovacích karet, příjem z knihovních poplatků, z prodeje knih a učebnic,</t>
  </si>
  <si>
    <t>pojištění zaměstnanců a výplatu příspěvků na úroky z úvěrů.</t>
  </si>
  <si>
    <t xml:space="preserve">Jedná se o zúčtování prostředků fondu použitých k výplatě příspěvků fakulty na penzijní a životní </t>
  </si>
  <si>
    <t>odhadem.</t>
  </si>
  <si>
    <t>Jde o příjmy od jiných fakult a součástí UK a RUK. Přepoklad vychází z loňských příjmů.</t>
  </si>
  <si>
    <t>U stálých nájmů jsou příjmy stanoveny podle uzavřených nájemních smluv. Jednorázové nájmy jsou stanoveny</t>
  </si>
  <si>
    <t>odhadem a dle loňské skutečnosti.</t>
  </si>
  <si>
    <t xml:space="preserve">"Rozpočet Právnické fakulty na rok 2015" je  návrhem rozdělení finančních prostředků, které Právnická fakulta </t>
  </si>
  <si>
    <t>úpravy a správa MetaLib+SFX</t>
  </si>
  <si>
    <t>Citace Pro + katalog</t>
  </si>
  <si>
    <t>údržba ScanAgate</t>
  </si>
  <si>
    <t xml:space="preserve">podpora Novell Zenworks, OES </t>
  </si>
  <si>
    <t>rozšíření diskového pole WD 2TB HDD RED . . .</t>
  </si>
  <si>
    <t>příslušenství k síťovým prvkům</t>
  </si>
  <si>
    <t>Trust Preme  Wireless Laser Presenter</t>
  </si>
  <si>
    <t>výkazy o mimořádném studiu na VŠ</t>
  </si>
  <si>
    <t xml:space="preserve">        Oddělení pro profesorské, habilitační a rigorózní ařízení:</t>
  </si>
  <si>
    <t>Výkazy o CŽV a mimořádném studiu</t>
  </si>
  <si>
    <t>Diplomy - ruční papír a tisk</t>
  </si>
  <si>
    <t>Výroba razítek</t>
  </si>
  <si>
    <t>Překlady</t>
  </si>
  <si>
    <t>Kredit pro mobilní telefony</t>
  </si>
  <si>
    <t>odměny za práce na přijímacím řízení</t>
  </si>
  <si>
    <t>opravy multimediálních učeben (PPT)</t>
  </si>
  <si>
    <t xml:space="preserve">oprava dveří - knihovna, míst.č. 401, 402, 408 a vstupní dveře </t>
  </si>
  <si>
    <t>do budovy</t>
  </si>
  <si>
    <t>oprava ležaté kanalizace</t>
  </si>
  <si>
    <t>oprava MaR</t>
  </si>
  <si>
    <t>oprava mezistěn a vstupních dveří na stud.odd.</t>
  </si>
  <si>
    <t>oprava místností a prostorů vč.podlahových krytin</t>
  </si>
  <si>
    <t>oprava plynové kotelny</t>
  </si>
  <si>
    <t>oprava světel, zásuvek a vypínačů ve 4.patře a II.suterénu</t>
  </si>
  <si>
    <t>oprava vodovodního řádu ve II.suterénu</t>
  </si>
  <si>
    <t>oprava vodovodních a kanalizačních stupaček</t>
  </si>
  <si>
    <t>repas zámků dveří</t>
  </si>
  <si>
    <t>stavební úprava - odhlučnění týmové studovny</t>
  </si>
  <si>
    <t xml:space="preserve"> </t>
  </si>
  <si>
    <t xml:space="preserve">výjezdní zasedání </t>
  </si>
  <si>
    <t>SVOČ</t>
  </si>
  <si>
    <t xml:space="preserve">    tuzemské</t>
  </si>
  <si>
    <t xml:space="preserve">    zahraniční</t>
  </si>
  <si>
    <t>Oddělení pro habilitace</t>
  </si>
  <si>
    <t>oddělení pro habilitace</t>
  </si>
  <si>
    <t>úpravna vody</t>
  </si>
  <si>
    <t>nájemné kopírek</t>
  </si>
  <si>
    <t>revize detekčních bran v knihovně</t>
  </si>
  <si>
    <t>revize drobných elektrospotřebičů</t>
  </si>
  <si>
    <t xml:space="preserve">koordinace při výběrových řízení </t>
  </si>
  <si>
    <t>mytí koberců</t>
  </si>
  <si>
    <t>projekce a studie</t>
  </si>
  <si>
    <t>Příspěvky na penzijní a životní připojištění jsou plánovány podle platných uzavřených smluv. Příspěvek se poskytuje</t>
  </si>
  <si>
    <t xml:space="preserve">ve výši 1.000,- Kč na 1 zaměstnance měsíčně. Celkové čerpání se může změnit v závislosti na přírůstku stavu </t>
  </si>
  <si>
    <t>zaměstnanců, kteří mají na příspěvek nárok.</t>
  </si>
  <si>
    <t>židle do knihovny</t>
  </si>
  <si>
    <t>tabule do seminárních místností</t>
  </si>
  <si>
    <t>multifunkční zařízení (kopírky)</t>
  </si>
  <si>
    <t>nábytkové sestavy</t>
  </si>
  <si>
    <t>systém pro provádění inventarizace</t>
  </si>
  <si>
    <t>závěsný systém STAS pro knihovnu</t>
  </si>
  <si>
    <t>žaluzie</t>
  </si>
  <si>
    <t>výjezdní zasedání - ubytování</t>
  </si>
  <si>
    <t>Fond provozních prostředků</t>
  </si>
  <si>
    <t>Proúčtování stipendií DSP nad rámec - rozdíl mezi SIMS a SIS</t>
  </si>
  <si>
    <t>účelové prostředky z dotací nevyčerpaných v roce 2014</t>
  </si>
  <si>
    <t xml:space="preserve">V této položce se promítá převod nespotřebovaných finančních prostředků poskytnutých v roce 2014 v rámci </t>
  </si>
  <si>
    <t xml:space="preserve">programů PRVOUK, GA ČR, TA ČR, UNCE a NAKI, které byly převedeny do Fondu účelově určených prostředků. </t>
  </si>
  <si>
    <t xml:space="preserve">Ve stejné výši budou v letošním roce čerpány. </t>
  </si>
  <si>
    <t xml:space="preserve">stipendia v doktorském programu </t>
  </si>
  <si>
    <t>Údaje vycházejí z rozpisu příspěvku na vzdělávání a dotací fakult pro rok 2015.</t>
  </si>
  <si>
    <t>mzdy a odměny za práce v projektech NAKI</t>
  </si>
  <si>
    <t>OON z projektu NAKI</t>
  </si>
  <si>
    <t>stipendia v rámci projektu UNCE + NAKI</t>
  </si>
  <si>
    <t>Jedná se o stipendia, která budou vyplacená studentům za práce v projektech</t>
  </si>
  <si>
    <t>UNCE a NAKI.</t>
  </si>
  <si>
    <t>odměny za práce v projektech GA UK</t>
  </si>
  <si>
    <t>OON z projektu GA UK</t>
  </si>
  <si>
    <t>stipendia z GA UK</t>
  </si>
  <si>
    <t>Jedná se o stipendia studentů-řešitelů studentských projektů GA UK.</t>
  </si>
  <si>
    <t>telefony</t>
  </si>
  <si>
    <t>kopírování</t>
  </si>
  <si>
    <t>Celkem</t>
  </si>
  <si>
    <t>projekty UNCE + NAKI</t>
  </si>
  <si>
    <t>projekty SVV + GA UK</t>
  </si>
  <si>
    <t>projekty IP</t>
  </si>
  <si>
    <t>Hlavní</t>
  </si>
  <si>
    <t>Dopňková</t>
  </si>
  <si>
    <t xml:space="preserve">Celková </t>
  </si>
  <si>
    <t xml:space="preserve">      Hlavní činnost</t>
  </si>
  <si>
    <t>spotřeba</t>
  </si>
  <si>
    <t>Programy PRVOUK</t>
  </si>
  <si>
    <t>V základním rozpise dotace nebyla uvedena. Přidělení dotace na tato stipendia</t>
  </si>
  <si>
    <t>se očekává v průběhu roku.</t>
  </si>
  <si>
    <t>Projekty SVV a GA UK</t>
  </si>
  <si>
    <t>Projekty IP</t>
  </si>
  <si>
    <t xml:space="preserve">GA ČR - nový projekt </t>
  </si>
  <si>
    <t xml:space="preserve">     od roku 2015</t>
  </si>
  <si>
    <t>JUDr. Maslowski</t>
  </si>
  <si>
    <t>Běžná dotace mimo VaV</t>
  </si>
  <si>
    <t xml:space="preserve">    Institucionální program</t>
  </si>
  <si>
    <t>Dílčí řešitelé:</t>
  </si>
  <si>
    <t>Prof. Damohorský</t>
  </si>
  <si>
    <t>Mgr. Kohout</t>
  </si>
  <si>
    <t>Ing. Potěšil</t>
  </si>
  <si>
    <t>JUDr. Horáček</t>
  </si>
  <si>
    <t>Běžná dotace na VaV</t>
  </si>
  <si>
    <t>Prof. Skřejpek</t>
  </si>
  <si>
    <t>JUDr. Franková</t>
  </si>
  <si>
    <t>Příspěvek na vzdělávání je základním zdrojem financování činnosti fakulty a je poskytovaný na základě 3 ukazatelů.</t>
  </si>
  <si>
    <t>Oproti předchozím 3 letům došlo k posunu mezi jednotlivými ukazately. Pro fakultu se snížil příspěvek v ukazateli</t>
  </si>
  <si>
    <t>"Normativ za absolventy". Naopak k posílení příspěvku došlo v ukazatelích "Normativ za počty studentů" a "Normativ</t>
  </si>
  <si>
    <t>dle ukazatelů kvality".</t>
  </si>
  <si>
    <t xml:space="preserve">Oproti loňskému roku došlo ke snížení tzv. "volné dotace na vědu". </t>
  </si>
  <si>
    <t>Důležitým zdrojem prostředků je poskytnutá dotace v rámci programů PRVOUK ve výši 19 273 tis. Kč. Ačkoliv je</t>
  </si>
  <si>
    <t>GA UK a projektů Institucionálního plánu.</t>
  </si>
  <si>
    <t>Druhou stránkou fakultního rozpočtu jsou předpokládané náklady, které budou v roce 2015 vynaloženy na činnost</t>
  </si>
  <si>
    <t>váni. Plán ostatních nákladů vychází ze skutečnosti roku 2014, případně upraven o aktuální stav.</t>
  </si>
  <si>
    <t xml:space="preserve">           NA ROK 2015</t>
  </si>
  <si>
    <t>Odhad je stanoven dle roku 2014.</t>
  </si>
  <si>
    <t>stipendia v rámci Institucionálního plánu</t>
  </si>
  <si>
    <t>Jedná se o stipendia na mezinárodní mobilitu studentů.</t>
  </si>
  <si>
    <t>odměny za práce v projektech Institucionálního plánu</t>
  </si>
  <si>
    <t>OON z projektu Institucionálního plánu</t>
  </si>
  <si>
    <t>odměny v rámci DPČ v programech PRVOUK</t>
  </si>
  <si>
    <t>odměny v rámci bonifikace PRVOUK</t>
  </si>
  <si>
    <t>nákladů. Programy PRVOUK v rámci svých režijních nákladů přinesou fakultě úsporu ve výši 4.730 tis. Kč.</t>
  </si>
  <si>
    <t>zmíněných programů PRVOUK i schválené dotační prostředky grantů GA ČR, projektů UNCE, NAKI  a SVV, grantů</t>
  </si>
  <si>
    <t xml:space="preserve">Náklady v oblasti energií byly stanoveny podle vývoje cen na trhu. Předpokládá se, že náklady na energie budou </t>
  </si>
  <si>
    <t xml:space="preserve">uhrazené z dotací poskytnutých v rámci grantů a projektů PRVOUK, GA ČR, UNCE, NAKI, SVV a GA UK. Jako </t>
  </si>
  <si>
    <t>režijní náklady jsou v položce ostatní náklady.</t>
  </si>
  <si>
    <t>Přehled plánovaných nákladů v položce služeb s rozdělením na zdroje financování:</t>
  </si>
  <si>
    <t>mzdy</t>
  </si>
  <si>
    <t>Návrh na letošní rok počítá se zachováním tvorby fondu ve stejné výši jako v předešlých letech, tedy ve výši 1,7 %.</t>
  </si>
  <si>
    <t xml:space="preserve">Měsíční tvorba je nastavena daným procentem z objemu vyplacených mezd předešlého kalendářního měsíce. </t>
  </si>
  <si>
    <t>MK ČR - projekt NAKI</t>
  </si>
  <si>
    <t>konferenční poplatky</t>
  </si>
  <si>
    <t>kovářské práce - stojany na kola</t>
  </si>
  <si>
    <t>ostatní kovářské práce</t>
  </si>
  <si>
    <t>propagace</t>
  </si>
  <si>
    <t>nábytek - sezení pro studenty</t>
  </si>
  <si>
    <t xml:space="preserve">V rámci doplňkové činnosti je v rozpočtu počítáno s příjmem z organizace pouze jedné letní školy a s příjmy </t>
  </si>
  <si>
    <t>jednotlivých grantů a projektů.</t>
  </si>
  <si>
    <t xml:space="preserve">Náklady jsou stanoveny podle požadavků jednotlivých útvarů. Zapracovány jsou také náklady podle rozpočtů </t>
  </si>
  <si>
    <t>V rozpočtu na rok 2015 je v plánu objem skutečnosti roku 2014.</t>
  </si>
  <si>
    <t>Předpoklad vychází ze skutečných odpisů z majetku za první tři měsíce roku 2015. Výše odpisů se může změnit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</si>
</sst>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.00\ &quot;Kč&quot;"/>
    <numFmt numFmtId="169" formatCode="#,##0\ _K_č"/>
    <numFmt numFmtId="170" formatCode="#,##0\ &quot;Kč&quot;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8"/>
      <name val="Arial CE"/>
      <family val="0"/>
    </font>
    <font>
      <sz val="14"/>
      <name val="Arial CE"/>
      <family val="0"/>
    </font>
    <font>
      <u val="single"/>
      <sz val="10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3" fontId="12" fillId="33" borderId="0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32" xfId="0" applyBorder="1" applyAlignment="1">
      <alignment horizontal="left"/>
    </xf>
    <xf numFmtId="0" fontId="0" fillId="0" borderId="13" xfId="0" applyBorder="1" applyAlignment="1">
      <alignment horizontal="center"/>
    </xf>
    <xf numFmtId="3" fontId="1" fillId="0" borderId="33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center"/>
    </xf>
    <xf numFmtId="3" fontId="0" fillId="0" borderId="34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35" xfId="0" applyNumberForma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1" fillId="0" borderId="19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17" xfId="0" applyFont="1" applyBorder="1" applyAlignment="1">
      <alignment/>
    </xf>
    <xf numFmtId="0" fontId="48" fillId="0" borderId="0" xfId="0" applyFont="1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9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7.00390625" style="0" customWidth="1"/>
    <col min="2" max="2" width="6.75390625" style="0" customWidth="1"/>
    <col min="3" max="3" width="9.875" style="0" customWidth="1"/>
    <col min="4" max="4" width="13.00390625" style="0" customWidth="1"/>
    <col min="5" max="5" width="12.25390625" style="0" customWidth="1"/>
    <col min="6" max="6" width="12.00390625" style="0" customWidth="1"/>
    <col min="7" max="7" width="13.375" style="0" customWidth="1"/>
    <col min="8" max="8" width="11.75390625" style="0" customWidth="1"/>
    <col min="9" max="9" width="12.00390625" style="0" customWidth="1"/>
    <col min="10" max="10" width="2.125" style="0" customWidth="1"/>
    <col min="11" max="11" width="8.125" style="0" customWidth="1"/>
    <col min="12" max="12" width="10.25390625" style="0" customWidth="1"/>
    <col min="13" max="13" width="9.375" style="0" customWidth="1"/>
    <col min="15" max="15" width="8.25390625" style="0" customWidth="1"/>
    <col min="17" max="17" width="7.875" style="0" customWidth="1"/>
    <col min="18" max="18" width="8.125" style="0" customWidth="1"/>
    <col min="19" max="19" width="8.75390625" style="0" customWidth="1"/>
    <col min="20" max="21" width="8.875" style="0" customWidth="1"/>
  </cols>
  <sheetData>
    <row r="1" spans="4:8" ht="23.25">
      <c r="D1" s="1" t="s">
        <v>71</v>
      </c>
      <c r="H1" s="1"/>
    </row>
    <row r="2" ht="23.25">
      <c r="B2" s="1" t="s">
        <v>70</v>
      </c>
    </row>
    <row r="3" spans="1:2" ht="23.25">
      <c r="A3" s="1" t="s">
        <v>152</v>
      </c>
      <c r="B3" s="1"/>
    </row>
    <row r="4" s="7" customFormat="1" ht="23.25">
      <c r="D4" s="1" t="s">
        <v>485</v>
      </c>
    </row>
    <row r="5" s="7" customFormat="1" ht="12.75">
      <c r="D5" s="75" t="s">
        <v>180</v>
      </c>
    </row>
    <row r="6" s="7" customFormat="1" ht="12.75">
      <c r="C6" s="3"/>
    </row>
    <row r="7" s="75" customFormat="1" ht="20.25">
      <c r="C7" s="121"/>
    </row>
    <row r="8" s="75" customFormat="1" ht="20.25">
      <c r="C8" s="121"/>
    </row>
    <row r="9" s="75" customFormat="1" ht="12.75"/>
    <row r="10" s="7" customFormat="1" ht="18">
      <c r="A10" s="2" t="s">
        <v>0</v>
      </c>
    </row>
    <row r="11" s="7" customFormat="1" ht="12.75"/>
    <row r="12" s="7" customFormat="1" ht="12.75">
      <c r="A12" s="75" t="s">
        <v>376</v>
      </c>
    </row>
    <row r="13" s="7" customFormat="1" ht="12.75">
      <c r="A13" s="75" t="s">
        <v>358</v>
      </c>
    </row>
    <row r="14" s="7" customFormat="1" ht="12.75">
      <c r="A14" s="75" t="s">
        <v>476</v>
      </c>
    </row>
    <row r="15" spans="1:16" s="7" customFormat="1" ht="12.75">
      <c r="A15" s="75" t="s">
        <v>331</v>
      </c>
      <c r="M15" s="97"/>
      <c r="N15" s="97"/>
      <c r="O15" s="97"/>
      <c r="P15" s="97"/>
    </row>
    <row r="16" spans="1:16" s="7" customFormat="1" ht="12.75">
      <c r="A16" s="75" t="s">
        <v>325</v>
      </c>
      <c r="M16" s="97"/>
      <c r="N16" s="97"/>
      <c r="O16" s="97"/>
      <c r="P16" s="97"/>
    </row>
    <row r="17" spans="1:16" s="7" customFormat="1" ht="12.75">
      <c r="A17" s="75" t="s">
        <v>332</v>
      </c>
      <c r="M17" s="79"/>
      <c r="N17" s="97"/>
      <c r="O17" s="97"/>
      <c r="P17" s="97"/>
    </row>
    <row r="18" spans="1:16" s="7" customFormat="1" ht="12.75">
      <c r="A18" s="75" t="s">
        <v>333</v>
      </c>
      <c r="M18" s="79"/>
      <c r="N18" s="97"/>
      <c r="O18" s="97"/>
      <c r="P18" s="97"/>
    </row>
    <row r="19" spans="1:16" s="7" customFormat="1" ht="12.75">
      <c r="A19" s="75" t="s">
        <v>477</v>
      </c>
      <c r="M19" s="79"/>
      <c r="N19" s="97"/>
      <c r="O19" s="97"/>
      <c r="P19" s="97"/>
    </row>
    <row r="20" spans="1:16" s="7" customFormat="1" ht="12.75">
      <c r="A20" s="75" t="s">
        <v>478</v>
      </c>
      <c r="M20" s="79"/>
      <c r="N20" s="97"/>
      <c r="O20" s="97"/>
      <c r="P20" s="97"/>
    </row>
    <row r="21" spans="1:16" s="7" customFormat="1" ht="12.75">
      <c r="A21" s="75" t="s">
        <v>479</v>
      </c>
      <c r="M21" s="79"/>
      <c r="N21" s="97"/>
      <c r="O21" s="97"/>
      <c r="P21" s="97"/>
    </row>
    <row r="22" spans="1:16" s="7" customFormat="1" ht="12.75">
      <c r="A22" s="75"/>
      <c r="M22" s="79"/>
      <c r="N22" s="97"/>
      <c r="O22" s="97"/>
      <c r="P22" s="97"/>
    </row>
    <row r="23" spans="1:16" s="7" customFormat="1" ht="12.75">
      <c r="A23" s="75" t="s">
        <v>282</v>
      </c>
      <c r="F23" s="48">
        <v>92205</v>
      </c>
      <c r="H23" s="75"/>
      <c r="L23" s="48"/>
      <c r="M23" s="79"/>
      <c r="N23" s="97"/>
      <c r="O23" s="97"/>
      <c r="P23" s="97"/>
    </row>
    <row r="24" spans="1:16" s="7" customFormat="1" ht="12.75">
      <c r="A24" s="75" t="s">
        <v>283</v>
      </c>
      <c r="F24" s="48">
        <v>2365</v>
      </c>
      <c r="H24" s="75"/>
      <c r="L24" s="48"/>
      <c r="M24" s="79"/>
      <c r="N24" s="97"/>
      <c r="O24" s="97"/>
      <c r="P24" s="97"/>
    </row>
    <row r="25" spans="1:16" s="7" customFormat="1" ht="12.75">
      <c r="A25" s="75" t="s">
        <v>210</v>
      </c>
      <c r="F25" s="81">
        <v>32319</v>
      </c>
      <c r="H25" s="75"/>
      <c r="L25" s="48"/>
      <c r="M25" s="79"/>
      <c r="N25" s="97"/>
      <c r="O25" s="97"/>
      <c r="P25" s="97"/>
    </row>
    <row r="26" spans="1:16" s="7" customFormat="1" ht="12.75">
      <c r="A26" s="75" t="s">
        <v>212</v>
      </c>
      <c r="F26" s="73">
        <v>4101</v>
      </c>
      <c r="H26" s="75"/>
      <c r="L26" s="78"/>
      <c r="M26" s="79"/>
      <c r="N26" s="97"/>
      <c r="O26" s="97"/>
      <c r="P26" s="97"/>
    </row>
    <row r="27" spans="1:16" s="7" customFormat="1" ht="15">
      <c r="A27" s="43" t="s">
        <v>169</v>
      </c>
      <c r="B27" s="43"/>
      <c r="C27" s="43"/>
      <c r="D27" s="43"/>
      <c r="E27" s="43"/>
      <c r="F27" s="82">
        <f>SUM(F23:F26)</f>
        <v>130990</v>
      </c>
      <c r="M27" s="79"/>
      <c r="N27" s="97"/>
      <c r="O27" s="97"/>
      <c r="P27" s="97"/>
    </row>
    <row r="28" spans="1:16" s="7" customFormat="1" ht="12.75">
      <c r="A28" s="75" t="s">
        <v>211</v>
      </c>
      <c r="F28" s="73">
        <v>2494</v>
      </c>
      <c r="M28" s="79"/>
      <c r="N28" s="97"/>
      <c r="O28" s="97"/>
      <c r="P28" s="97"/>
    </row>
    <row r="29" spans="1:16" s="7" customFormat="1" ht="15.75">
      <c r="A29" s="43" t="s">
        <v>169</v>
      </c>
      <c r="B29" s="18"/>
      <c r="C29" s="18"/>
      <c r="D29" s="18"/>
      <c r="E29" s="18"/>
      <c r="M29" s="79"/>
      <c r="N29" s="97"/>
      <c r="O29" s="97"/>
      <c r="P29" s="97"/>
    </row>
    <row r="30" spans="1:16" s="7" customFormat="1" ht="15.75">
      <c r="A30" s="43"/>
      <c r="B30" s="43" t="s">
        <v>223</v>
      </c>
      <c r="C30" s="18"/>
      <c r="D30" s="18"/>
      <c r="E30" s="18"/>
      <c r="F30" s="42">
        <f>SUM(F27:F28)</f>
        <v>133484</v>
      </c>
      <c r="M30" s="79"/>
      <c r="N30" s="97"/>
      <c r="O30" s="97"/>
      <c r="P30" s="97"/>
    </row>
    <row r="31" spans="6:16" s="7" customFormat="1" ht="12.75">
      <c r="F31" s="48"/>
      <c r="M31" s="79"/>
      <c r="N31" s="97"/>
      <c r="O31" s="97"/>
      <c r="P31" s="97"/>
    </row>
    <row r="32" spans="1:16" s="7" customFormat="1" ht="12.75">
      <c r="A32" s="7" t="s">
        <v>170</v>
      </c>
      <c r="F32" s="48"/>
      <c r="M32" s="79"/>
      <c r="N32" s="97"/>
      <c r="O32" s="97"/>
      <c r="P32" s="97"/>
    </row>
    <row r="33" spans="1:16" s="7" customFormat="1" ht="12.75">
      <c r="A33" s="75" t="s">
        <v>480</v>
      </c>
      <c r="F33" s="48"/>
      <c r="M33" s="79"/>
      <c r="N33" s="97"/>
      <c r="O33" s="97"/>
      <c r="P33" s="97"/>
    </row>
    <row r="34" spans="1:16" s="7" customFormat="1" ht="12.75">
      <c r="A34" s="75" t="s">
        <v>481</v>
      </c>
      <c r="F34" s="48"/>
      <c r="M34" s="79"/>
      <c r="N34" s="97"/>
      <c r="O34" s="97"/>
      <c r="P34" s="97"/>
    </row>
    <row r="35" spans="1:16" s="7" customFormat="1" ht="12.75">
      <c r="A35" s="75" t="s">
        <v>326</v>
      </c>
      <c r="F35" s="48"/>
      <c r="M35" s="79"/>
      <c r="N35" s="97"/>
      <c r="O35" s="97"/>
      <c r="P35" s="97"/>
    </row>
    <row r="36" spans="1:16" s="7" customFormat="1" ht="12.75">
      <c r="A36" s="182" t="s">
        <v>493</v>
      </c>
      <c r="F36" s="48"/>
      <c r="M36" s="79"/>
      <c r="N36" s="97"/>
      <c r="O36" s="97"/>
      <c r="P36" s="97"/>
    </row>
    <row r="37" spans="1:16" s="7" customFormat="1" ht="12.75">
      <c r="A37" s="75" t="s">
        <v>350</v>
      </c>
      <c r="M37" s="79"/>
      <c r="N37" s="97"/>
      <c r="O37" s="97"/>
      <c r="P37" s="97"/>
    </row>
    <row r="38" spans="1:16" s="104" customFormat="1" ht="12.75">
      <c r="A38" s="103" t="s">
        <v>494</v>
      </c>
      <c r="M38" s="105"/>
      <c r="N38" s="106"/>
      <c r="O38" s="106"/>
      <c r="P38" s="106"/>
    </row>
    <row r="39" spans="1:16" s="104" customFormat="1" ht="12.75">
      <c r="A39" s="103" t="s">
        <v>482</v>
      </c>
      <c r="M39" s="105"/>
      <c r="N39" s="106"/>
      <c r="O39" s="106"/>
      <c r="P39" s="106"/>
    </row>
    <row r="40" spans="1:16" s="104" customFormat="1" ht="12.75">
      <c r="A40" s="103"/>
      <c r="M40" s="105"/>
      <c r="N40" s="106"/>
      <c r="O40" s="106"/>
      <c r="P40" s="106"/>
    </row>
    <row r="41" spans="1:16" s="7" customFormat="1" ht="12.75">
      <c r="A41" s="75" t="s">
        <v>327</v>
      </c>
      <c r="M41" s="79"/>
      <c r="N41" s="97"/>
      <c r="O41" s="97"/>
      <c r="P41" s="97"/>
    </row>
    <row r="42" spans="1:16" s="7" customFormat="1" ht="12.75">
      <c r="A42" s="75" t="s">
        <v>328</v>
      </c>
      <c r="M42" s="79"/>
      <c r="N42" s="97"/>
      <c r="O42" s="97"/>
      <c r="P42" s="97"/>
    </row>
    <row r="43" spans="1:16" s="7" customFormat="1" ht="12.75">
      <c r="A43" s="75" t="s">
        <v>329</v>
      </c>
      <c r="M43" s="79"/>
      <c r="N43" s="97"/>
      <c r="O43" s="97"/>
      <c r="P43" s="97"/>
    </row>
    <row r="44" spans="1:16" s="7" customFormat="1" ht="12.75">
      <c r="A44" s="75" t="s">
        <v>334</v>
      </c>
      <c r="M44" s="79"/>
      <c r="N44" s="97"/>
      <c r="O44" s="97"/>
      <c r="P44" s="97"/>
    </row>
    <row r="45" spans="13:16" s="7" customFormat="1" ht="12.75">
      <c r="M45" s="98"/>
      <c r="N45" s="97"/>
      <c r="O45" s="97"/>
      <c r="P45" s="97"/>
    </row>
    <row r="46" spans="1:16" s="7" customFormat="1" ht="12.75">
      <c r="A46" s="75" t="s">
        <v>508</v>
      </c>
      <c r="M46" s="98"/>
      <c r="N46" s="97"/>
      <c r="O46" s="97"/>
      <c r="P46" s="97"/>
    </row>
    <row r="47" spans="1:16" s="7" customFormat="1" ht="12.75">
      <c r="A47" s="75" t="s">
        <v>330</v>
      </c>
      <c r="M47" s="98"/>
      <c r="N47" s="97"/>
      <c r="O47" s="97"/>
      <c r="P47" s="97"/>
    </row>
    <row r="48" spans="1:16" s="7" customFormat="1" ht="12.75">
      <c r="A48" s="75"/>
      <c r="M48" s="98"/>
      <c r="N48" s="97"/>
      <c r="O48" s="97"/>
      <c r="P48" s="97"/>
    </row>
    <row r="49" spans="13:16" s="7" customFormat="1" ht="12.75">
      <c r="M49" s="98"/>
      <c r="N49" s="97"/>
      <c r="O49" s="97"/>
      <c r="P49" s="97"/>
    </row>
    <row r="50" spans="1:16" s="7" customFormat="1" ht="12.75">
      <c r="A50" s="75" t="s">
        <v>483</v>
      </c>
      <c r="M50" s="98"/>
      <c r="N50" s="97"/>
      <c r="O50" s="97"/>
      <c r="P50" s="97"/>
    </row>
    <row r="51" spans="1:16" s="7" customFormat="1" ht="12.75">
      <c r="A51" s="75" t="s">
        <v>284</v>
      </c>
      <c r="M51" s="98"/>
      <c r="N51" s="97"/>
      <c r="O51" s="97"/>
      <c r="P51" s="97"/>
    </row>
    <row r="52" spans="1:16" s="7" customFormat="1" ht="12.75">
      <c r="A52" s="75" t="s">
        <v>285</v>
      </c>
      <c r="M52" s="79"/>
      <c r="N52" s="97"/>
      <c r="O52" s="97"/>
      <c r="P52" s="97"/>
    </row>
    <row r="53" spans="1:16" s="7" customFormat="1" ht="12.75">
      <c r="A53" s="75" t="s">
        <v>286</v>
      </c>
      <c r="M53" s="79"/>
      <c r="N53" s="97"/>
      <c r="O53" s="97"/>
      <c r="P53" s="97"/>
    </row>
    <row r="54" spans="1:16" s="7" customFormat="1" ht="12.75">
      <c r="A54" s="7" t="s">
        <v>171</v>
      </c>
      <c r="M54" s="79"/>
      <c r="N54" s="97"/>
      <c r="O54" s="97"/>
      <c r="P54" s="97"/>
    </row>
    <row r="55" spans="1:16" s="7" customFormat="1" ht="12.75">
      <c r="A55" s="7" t="s">
        <v>178</v>
      </c>
      <c r="M55" s="79"/>
      <c r="N55" s="97"/>
      <c r="O55" s="79"/>
      <c r="P55" s="79"/>
    </row>
    <row r="56" spans="1:16" s="7" customFormat="1" ht="12.75">
      <c r="A56" s="75" t="s">
        <v>484</v>
      </c>
      <c r="M56" s="79"/>
      <c r="N56" s="97"/>
      <c r="O56" s="79"/>
      <c r="P56" s="79"/>
    </row>
    <row r="57" spans="13:16" s="7" customFormat="1" ht="12.75">
      <c r="M57" s="79"/>
      <c r="N57" s="97"/>
      <c r="O57" s="79"/>
      <c r="P57" s="79"/>
    </row>
    <row r="58" spans="1:16" s="7" customFormat="1" ht="12.75">
      <c r="A58" s="7" t="s">
        <v>172</v>
      </c>
      <c r="M58" s="79"/>
      <c r="N58" s="97"/>
      <c r="O58" s="79"/>
      <c r="P58" s="79"/>
    </row>
    <row r="59" spans="13:16" s="7" customFormat="1" ht="12.75">
      <c r="M59" s="79"/>
      <c r="N59" s="97"/>
      <c r="O59" s="79"/>
      <c r="P59" s="79"/>
    </row>
    <row r="60" spans="13:16" s="7" customFormat="1" ht="12.75">
      <c r="M60" s="79"/>
      <c r="N60" s="97"/>
      <c r="O60" s="79"/>
      <c r="P60" s="79"/>
    </row>
    <row r="61" spans="13:16" s="7" customFormat="1" ht="12.75">
      <c r="M61" s="79"/>
      <c r="N61" s="97"/>
      <c r="O61" s="79"/>
      <c r="P61" s="79"/>
    </row>
    <row r="62" spans="1:16" ht="18">
      <c r="A62" s="2" t="s">
        <v>1</v>
      </c>
      <c r="J62" s="23"/>
      <c r="M62" s="79"/>
      <c r="N62" s="9"/>
      <c r="O62" s="9"/>
      <c r="P62" s="9"/>
    </row>
    <row r="63" spans="10:16" s="7" customFormat="1" ht="12.75">
      <c r="J63" s="48"/>
      <c r="M63" s="79"/>
      <c r="N63" s="97"/>
      <c r="O63" s="97"/>
      <c r="P63" s="97"/>
    </row>
    <row r="64" spans="13:16" ht="12.75">
      <c r="M64" s="79"/>
      <c r="N64" s="9"/>
      <c r="O64" s="9"/>
      <c r="P64" s="9"/>
    </row>
    <row r="65" spans="1:16" ht="18">
      <c r="A65" s="2" t="s">
        <v>2</v>
      </c>
      <c r="H65" s="22"/>
      <c r="I65" s="24"/>
      <c r="J65" s="23"/>
      <c r="M65" s="79"/>
      <c r="N65" s="9"/>
      <c r="O65" s="9"/>
      <c r="P65" s="9"/>
    </row>
    <row r="66" spans="1:16" ht="12.75">
      <c r="A66" s="7"/>
      <c r="B66" s="7"/>
      <c r="C66" s="7"/>
      <c r="D66" s="7"/>
      <c r="E66" s="7"/>
      <c r="F66" s="7"/>
      <c r="G66" s="7"/>
      <c r="H66" s="8"/>
      <c r="I66" s="7"/>
      <c r="M66" s="79"/>
      <c r="N66" s="9"/>
      <c r="O66" s="9"/>
      <c r="P66" s="9"/>
    </row>
    <row r="67" spans="1:16" ht="15.75">
      <c r="A67" s="18" t="s">
        <v>3</v>
      </c>
      <c r="B67" s="43"/>
      <c r="C67" s="43"/>
      <c r="D67" s="43"/>
      <c r="E67" s="43"/>
      <c r="F67" s="43"/>
      <c r="G67" s="44"/>
      <c r="H67" s="45"/>
      <c r="I67" s="42">
        <f>SUM(H69:H81)</f>
        <v>6447</v>
      </c>
      <c r="M67" s="79"/>
      <c r="N67" s="9"/>
      <c r="O67" s="9"/>
      <c r="P67" s="9"/>
    </row>
    <row r="68" spans="1:16" ht="12.75">
      <c r="A68" s="3"/>
      <c r="G68" s="4"/>
      <c r="H68" s="6"/>
      <c r="M68" s="79"/>
      <c r="N68" s="9"/>
      <c r="O68" s="9"/>
      <c r="P68" s="9"/>
    </row>
    <row r="69" spans="1:16" ht="12.75">
      <c r="A69" s="3"/>
      <c r="B69" t="s">
        <v>4</v>
      </c>
      <c r="H69" s="17">
        <f>SUM(G70:G76)</f>
        <v>2864</v>
      </c>
      <c r="M69" s="9"/>
      <c r="N69" s="9"/>
      <c r="O69" s="9"/>
      <c r="P69" s="9"/>
    </row>
    <row r="70" spans="1:16" ht="12.75">
      <c r="A70" s="3"/>
      <c r="C70" t="s">
        <v>51</v>
      </c>
      <c r="G70" s="16">
        <v>1500</v>
      </c>
      <c r="H70" s="16"/>
      <c r="M70" s="9"/>
      <c r="N70" s="9"/>
      <c r="O70" s="9"/>
      <c r="P70" s="9"/>
    </row>
    <row r="71" spans="1:8" ht="12.75">
      <c r="A71" s="3"/>
      <c r="C71" t="s">
        <v>94</v>
      </c>
      <c r="G71" s="17">
        <v>50</v>
      </c>
      <c r="H71" s="16"/>
    </row>
    <row r="72" spans="1:8" ht="12.75">
      <c r="A72" s="3"/>
      <c r="C72" t="s">
        <v>236</v>
      </c>
      <c r="G72" s="17">
        <v>853</v>
      </c>
      <c r="H72" s="16"/>
    </row>
    <row r="73" spans="1:8" ht="12.75">
      <c r="A73" s="3"/>
      <c r="C73" t="s">
        <v>279</v>
      </c>
      <c r="G73">
        <f>27</f>
        <v>27</v>
      </c>
      <c r="H73" s="16"/>
    </row>
    <row r="74" spans="1:8" ht="12.75">
      <c r="A74" s="3"/>
      <c r="C74" s="75" t="s">
        <v>450</v>
      </c>
      <c r="G74" s="17">
        <v>147</v>
      </c>
      <c r="H74" s="16"/>
    </row>
    <row r="75" spans="1:8" ht="12.75">
      <c r="A75" s="3"/>
      <c r="C75" s="75" t="s">
        <v>451</v>
      </c>
      <c r="G75" s="17">
        <v>216</v>
      </c>
      <c r="H75" s="16"/>
    </row>
    <row r="76" spans="1:8" ht="12.75">
      <c r="A76" s="3"/>
      <c r="C76" s="75" t="s">
        <v>452</v>
      </c>
      <c r="G76" s="17">
        <v>71</v>
      </c>
      <c r="H76" s="16"/>
    </row>
    <row r="77" spans="1:8" ht="12.75">
      <c r="A77" s="3"/>
      <c r="B77" t="s">
        <v>6</v>
      </c>
      <c r="G77" s="17"/>
      <c r="H77" s="17">
        <v>1500</v>
      </c>
    </row>
    <row r="78" spans="1:8" ht="12.75">
      <c r="A78" s="3"/>
      <c r="C78" t="s">
        <v>51</v>
      </c>
      <c r="G78" s="17">
        <v>1500</v>
      </c>
      <c r="H78" s="16"/>
    </row>
    <row r="79" spans="1:8" ht="12.75">
      <c r="A79" s="3"/>
      <c r="B79" t="s">
        <v>29</v>
      </c>
      <c r="H79">
        <v>500</v>
      </c>
    </row>
    <row r="80" spans="1:8" ht="12.75">
      <c r="A80" s="3"/>
      <c r="B80" t="s">
        <v>5</v>
      </c>
      <c r="H80">
        <v>120</v>
      </c>
    </row>
    <row r="81" spans="1:8" ht="12.75">
      <c r="A81" s="3"/>
      <c r="B81" t="s">
        <v>7</v>
      </c>
      <c r="H81" s="16">
        <f>SUM(G84:G98)</f>
        <v>1463</v>
      </c>
    </row>
    <row r="82" spans="7:8" ht="12.75">
      <c r="G82" s="4"/>
      <c r="H82" s="16"/>
    </row>
    <row r="83" spans="1:8" ht="12.75">
      <c r="A83" t="s">
        <v>27</v>
      </c>
      <c r="G83" s="4"/>
      <c r="H83" s="16"/>
    </row>
    <row r="84" spans="2:8" ht="12.75">
      <c r="B84" s="5" t="s">
        <v>51</v>
      </c>
      <c r="G84" s="4">
        <v>56</v>
      </c>
      <c r="H84" s="4"/>
    </row>
    <row r="85" spans="2:8" ht="12.75">
      <c r="B85" t="s">
        <v>52</v>
      </c>
      <c r="G85" s="4"/>
      <c r="H85" s="4"/>
    </row>
    <row r="86" spans="2:8" ht="12.75">
      <c r="B86" t="s">
        <v>78</v>
      </c>
      <c r="G86" s="4"/>
      <c r="H86" s="4"/>
    </row>
    <row r="87" spans="2:8" ht="12.75">
      <c r="B87" s="5" t="s">
        <v>53</v>
      </c>
      <c r="G87" s="16">
        <v>458</v>
      </c>
      <c r="H87" s="54"/>
    </row>
    <row r="88" spans="2:8" ht="12.75">
      <c r="B88" t="s">
        <v>249</v>
      </c>
      <c r="G88" s="4"/>
      <c r="H88" s="4"/>
    </row>
    <row r="89" spans="2:8" ht="12.75">
      <c r="B89" s="5" t="s">
        <v>54</v>
      </c>
      <c r="G89" s="4">
        <v>660</v>
      </c>
      <c r="H89" s="4"/>
    </row>
    <row r="90" spans="2:8" ht="12.75">
      <c r="B90" t="s">
        <v>79</v>
      </c>
      <c r="G90" s="4"/>
      <c r="H90" s="4"/>
    </row>
    <row r="91" spans="2:8" ht="12.75">
      <c r="B91" s="7" t="s">
        <v>127</v>
      </c>
      <c r="G91" s="4"/>
      <c r="H91" s="4"/>
    </row>
    <row r="92" spans="2:8" ht="12.75">
      <c r="B92" s="80" t="s">
        <v>250</v>
      </c>
      <c r="G92" s="4">
        <v>100</v>
      </c>
      <c r="H92" s="4"/>
    </row>
    <row r="93" spans="2:8" ht="12.75">
      <c r="B93" s="75" t="s">
        <v>188</v>
      </c>
      <c r="G93" s="4"/>
      <c r="H93" s="4"/>
    </row>
    <row r="94" spans="2:8" ht="12.75">
      <c r="B94" s="5" t="s">
        <v>251</v>
      </c>
      <c r="G94" s="4">
        <v>64</v>
      </c>
      <c r="H94" s="4"/>
    </row>
    <row r="95" spans="2:8" ht="12.75">
      <c r="B95" s="7" t="s">
        <v>165</v>
      </c>
      <c r="G95" s="4"/>
      <c r="H95" s="4"/>
    </row>
    <row r="96" spans="2:8" ht="12.75">
      <c r="B96" s="5" t="s">
        <v>279</v>
      </c>
      <c r="G96" s="4">
        <v>9</v>
      </c>
      <c r="H96" s="4"/>
    </row>
    <row r="97" spans="2:8" ht="12.75">
      <c r="B97" s="5" t="s">
        <v>450</v>
      </c>
      <c r="G97" s="4">
        <v>16</v>
      </c>
      <c r="H97" s="4"/>
    </row>
    <row r="98" spans="2:8" ht="12.75">
      <c r="B98" s="5" t="s">
        <v>287</v>
      </c>
      <c r="G98" s="4">
        <v>100</v>
      </c>
      <c r="H98" s="4"/>
    </row>
    <row r="99" spans="2:8" ht="12.75">
      <c r="B99" s="5"/>
      <c r="G99" s="4"/>
      <c r="H99" s="4"/>
    </row>
    <row r="100" spans="7:8" ht="12.75">
      <c r="G100" s="4"/>
      <c r="H100" s="4"/>
    </row>
    <row r="101" spans="1:8" ht="12.75">
      <c r="A101" t="s">
        <v>352</v>
      </c>
      <c r="G101" s="4"/>
      <c r="H101" s="4"/>
    </row>
    <row r="102" spans="1:8" ht="12.75">
      <c r="A102" t="s">
        <v>351</v>
      </c>
      <c r="G102" s="4"/>
      <c r="H102" s="4"/>
    </row>
    <row r="103" spans="7:8" ht="12.75">
      <c r="G103" s="4"/>
      <c r="H103" s="4"/>
    </row>
    <row r="104" spans="7:8" ht="12.75">
      <c r="G104" s="4"/>
      <c r="H104" s="4"/>
    </row>
    <row r="105" spans="1:9" ht="15.75">
      <c r="A105" s="18" t="s">
        <v>8</v>
      </c>
      <c r="B105" s="43"/>
      <c r="C105" s="43"/>
      <c r="D105" s="43"/>
      <c r="E105" s="43"/>
      <c r="F105" s="43"/>
      <c r="G105" s="44"/>
      <c r="H105" s="45"/>
      <c r="I105" s="42">
        <v>0</v>
      </c>
    </row>
    <row r="106" spans="7:8" ht="12.75">
      <c r="G106" s="4"/>
      <c r="H106" s="4"/>
    </row>
    <row r="107" spans="1:8" ht="12.75">
      <c r="A107" t="s">
        <v>166</v>
      </c>
      <c r="G107" s="4"/>
      <c r="H107" s="4"/>
    </row>
    <row r="108" spans="7:8" ht="12.75">
      <c r="G108" s="4"/>
      <c r="H108" s="4"/>
    </row>
    <row r="109" spans="4:8" ht="12.75">
      <c r="D109" s="69" t="s">
        <v>216</v>
      </c>
      <c r="E109" s="125" t="s">
        <v>213</v>
      </c>
      <c r="F109" s="126"/>
      <c r="G109" s="93" t="s">
        <v>2</v>
      </c>
      <c r="H109" s="71" t="s">
        <v>168</v>
      </c>
    </row>
    <row r="110" spans="4:8" ht="13.5" thickBot="1">
      <c r="D110" s="70" t="s">
        <v>146</v>
      </c>
      <c r="E110" s="70" t="s">
        <v>214</v>
      </c>
      <c r="F110" s="72" t="s">
        <v>215</v>
      </c>
      <c r="G110" s="94" t="s">
        <v>147</v>
      </c>
      <c r="H110" s="85" t="s">
        <v>220</v>
      </c>
    </row>
    <row r="111" spans="1:21" ht="12.75">
      <c r="A111" s="113" t="s">
        <v>9</v>
      </c>
      <c r="B111" s="114"/>
      <c r="C111" s="115"/>
      <c r="D111" s="111">
        <f>G111+H111</f>
        <v>2500</v>
      </c>
      <c r="E111" s="109">
        <v>0</v>
      </c>
      <c r="F111" s="107">
        <v>2392</v>
      </c>
      <c r="G111" s="96">
        <f>SUM(E111:F111)</f>
        <v>2392</v>
      </c>
      <c r="H111" s="62">
        <v>108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2.75">
      <c r="A112" s="116" t="s">
        <v>10</v>
      </c>
      <c r="B112" s="9"/>
      <c r="C112" s="117"/>
      <c r="D112" s="63">
        <f>G112+H112</f>
        <v>2200</v>
      </c>
      <c r="E112" s="110">
        <v>0</v>
      </c>
      <c r="F112" s="68">
        <v>1985</v>
      </c>
      <c r="G112" s="95">
        <f>SUM(E112:F112)</f>
        <v>1985</v>
      </c>
      <c r="H112" s="64">
        <v>215</v>
      </c>
      <c r="K112" s="9"/>
      <c r="L112" s="9"/>
      <c r="M112" s="9"/>
      <c r="N112" s="9"/>
      <c r="O112" s="9"/>
      <c r="P112" s="183"/>
      <c r="Q112" s="9"/>
      <c r="R112" s="9"/>
      <c r="S112" s="9"/>
      <c r="T112" s="9"/>
      <c r="U112" s="183"/>
    </row>
    <row r="113" spans="1:21" ht="12.75">
      <c r="A113" s="116" t="s">
        <v>11</v>
      </c>
      <c r="B113" s="9"/>
      <c r="C113" s="117"/>
      <c r="D113" s="154">
        <f>G113+H113</f>
        <v>400</v>
      </c>
      <c r="E113" s="110">
        <v>0</v>
      </c>
      <c r="F113" s="68">
        <v>400</v>
      </c>
      <c r="G113" s="155">
        <f>SUM(E113:F113)</f>
        <v>400</v>
      </c>
      <c r="H113" s="64">
        <v>0</v>
      </c>
      <c r="K113" s="9"/>
      <c r="L113" s="183"/>
      <c r="M113" s="158"/>
      <c r="N113" s="158"/>
      <c r="O113" s="158"/>
      <c r="P113" s="183"/>
      <c r="Q113" s="158"/>
      <c r="R113" s="158"/>
      <c r="S113" s="158"/>
      <c r="T113" s="158"/>
      <c r="U113" s="183"/>
    </row>
    <row r="114" spans="1:21" ht="13.5" thickBot="1">
      <c r="A114" s="120" t="s">
        <v>147</v>
      </c>
      <c r="B114" s="118"/>
      <c r="C114" s="119"/>
      <c r="D114" s="112">
        <f>SUM(D111:D113)</f>
        <v>5100</v>
      </c>
      <c r="E114" s="127">
        <f>SUM(E111:E113)</f>
        <v>0</v>
      </c>
      <c r="F114" s="108">
        <f>SUM(F111:F113)</f>
        <v>4777</v>
      </c>
      <c r="G114" s="66">
        <f>SUM(G111:G113)</f>
        <v>4777</v>
      </c>
      <c r="H114" s="67">
        <f>SUM(H111:H113)</f>
        <v>323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2.75">
      <c r="A115" s="9"/>
      <c r="B115" s="9"/>
      <c r="C115" s="9"/>
      <c r="D115" s="63"/>
      <c r="E115" s="63"/>
      <c r="F115" s="63"/>
      <c r="G115" s="63"/>
      <c r="H115" s="68"/>
      <c r="K115" s="9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2.75">
      <c r="A116" s="86" t="s">
        <v>495</v>
      </c>
      <c r="B116" s="9"/>
      <c r="C116" s="9"/>
      <c r="D116" s="63"/>
      <c r="E116" s="63"/>
      <c r="F116" s="63"/>
      <c r="G116" s="63"/>
      <c r="H116" s="68"/>
      <c r="K116" s="9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2.75">
      <c r="A117" t="s">
        <v>496</v>
      </c>
      <c r="B117" s="9"/>
      <c r="C117" s="9"/>
      <c r="D117" s="9"/>
      <c r="E117" s="9"/>
      <c r="F117" s="63"/>
      <c r="G117" s="65"/>
      <c r="H117" s="63"/>
      <c r="I117" s="68"/>
      <c r="K117" s="9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2.75">
      <c r="A118" t="s">
        <v>497</v>
      </c>
      <c r="B118" s="9"/>
      <c r="C118" s="9"/>
      <c r="D118" s="9"/>
      <c r="E118" s="9"/>
      <c r="F118" s="63"/>
      <c r="G118" s="65"/>
      <c r="H118" s="63"/>
      <c r="I118" s="68"/>
      <c r="K118" s="9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2:21" ht="12.75">
      <c r="B119" s="9"/>
      <c r="C119" s="9"/>
      <c r="D119" s="9"/>
      <c r="E119" s="9"/>
      <c r="F119" s="63"/>
      <c r="G119" s="65"/>
      <c r="H119" s="63"/>
      <c r="I119" s="68"/>
      <c r="K119" s="9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6:21" ht="12.75">
      <c r="F120" s="4"/>
      <c r="G120" s="4"/>
      <c r="H120" s="16"/>
      <c r="K120" s="9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5.75">
      <c r="A121" s="18" t="s">
        <v>117</v>
      </c>
      <c r="B121" s="43"/>
      <c r="C121" s="43"/>
      <c r="D121" s="43"/>
      <c r="E121" s="43"/>
      <c r="F121" s="44"/>
      <c r="G121" s="44"/>
      <c r="H121" s="45"/>
      <c r="I121" s="42">
        <f>SUM(H123:H146)</f>
        <v>1750</v>
      </c>
      <c r="J121" s="57"/>
      <c r="K121" s="9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6:21" ht="12.75">
      <c r="F122" s="4"/>
      <c r="G122" s="4"/>
      <c r="H122" s="4"/>
      <c r="K122" s="9"/>
      <c r="L122" s="68"/>
      <c r="M122" s="68"/>
      <c r="N122" s="68"/>
      <c r="O122" s="68"/>
      <c r="P122" s="176"/>
      <c r="Q122" s="68"/>
      <c r="R122" s="68"/>
      <c r="S122" s="68"/>
      <c r="T122" s="68"/>
      <c r="U122" s="176"/>
    </row>
    <row r="123" spans="1:8" ht="12.75">
      <c r="A123" s="12" t="s">
        <v>181</v>
      </c>
      <c r="B123" s="12"/>
      <c r="C123" s="12"/>
      <c r="D123" s="12"/>
      <c r="E123" s="10"/>
      <c r="F123" s="11"/>
      <c r="H123" s="11">
        <f>G124+G125+G126</f>
        <v>210</v>
      </c>
    </row>
    <row r="124" spans="1:8" ht="12.75">
      <c r="A124" s="12"/>
      <c r="B124" s="10" t="s">
        <v>300</v>
      </c>
      <c r="C124" s="12"/>
      <c r="D124" s="12"/>
      <c r="E124" s="10"/>
      <c r="F124" s="11"/>
      <c r="G124">
        <v>100</v>
      </c>
      <c r="H124" s="11"/>
    </row>
    <row r="125" spans="1:8" ht="12.75">
      <c r="A125" s="12"/>
      <c r="B125" s="10" t="s">
        <v>301</v>
      </c>
      <c r="C125" s="12"/>
      <c r="D125" s="12"/>
      <c r="E125" s="10"/>
      <c r="F125" s="11"/>
      <c r="G125">
        <v>10</v>
      </c>
      <c r="H125" s="11"/>
    </row>
    <row r="126" spans="1:8" ht="12.75">
      <c r="A126" s="12"/>
      <c r="B126" s="10" t="s">
        <v>392</v>
      </c>
      <c r="C126" s="12"/>
      <c r="D126" s="12"/>
      <c r="E126" s="10"/>
      <c r="F126" s="11"/>
      <c r="G126">
        <v>100</v>
      </c>
      <c r="H126" s="11"/>
    </row>
    <row r="127" spans="6:8" ht="12.75">
      <c r="F127" s="4"/>
      <c r="H127" s="4"/>
    </row>
    <row r="128" spans="1:16" ht="12.75">
      <c r="A128" s="12" t="s">
        <v>124</v>
      </c>
      <c r="B128" s="12"/>
      <c r="C128" s="12"/>
      <c r="D128" s="12"/>
      <c r="F128" s="4"/>
      <c r="H128" s="29">
        <f>SUM(G129:G143)</f>
        <v>1540</v>
      </c>
      <c r="I128" s="31"/>
      <c r="L128" s="9"/>
      <c r="M128" s="9"/>
      <c r="N128" s="9"/>
      <c r="O128" s="9"/>
      <c r="P128" s="9"/>
    </row>
    <row r="129" spans="1:16" ht="12.75">
      <c r="A129" s="12"/>
      <c r="B129" s="10" t="s">
        <v>504</v>
      </c>
      <c r="C129" s="12"/>
      <c r="D129" s="12"/>
      <c r="F129" s="4"/>
      <c r="G129">
        <v>18</v>
      </c>
      <c r="H129" s="16"/>
      <c r="I129" s="31"/>
      <c r="L129" s="9"/>
      <c r="M129" s="9"/>
      <c r="N129" s="9"/>
      <c r="O129" s="9"/>
      <c r="P129" s="9"/>
    </row>
    <row r="130" spans="1:16" ht="12.75">
      <c r="A130" s="12"/>
      <c r="B130" s="10" t="s">
        <v>505</v>
      </c>
      <c r="C130" s="12"/>
      <c r="D130" s="12"/>
      <c r="F130" s="4"/>
      <c r="G130">
        <v>22</v>
      </c>
      <c r="H130" s="16"/>
      <c r="I130" s="31"/>
      <c r="L130" s="9"/>
      <c r="M130" s="9"/>
      <c r="N130" s="9"/>
      <c r="O130" s="9"/>
      <c r="P130" s="9"/>
    </row>
    <row r="131" spans="1:16" ht="12.75">
      <c r="A131" s="12"/>
      <c r="B131" s="10" t="s">
        <v>393</v>
      </c>
      <c r="C131" s="12"/>
      <c r="D131" s="12"/>
      <c r="F131" s="4"/>
      <c r="H131" s="16"/>
      <c r="I131" s="31"/>
      <c r="L131" s="9"/>
      <c r="M131" s="9"/>
      <c r="N131" s="9"/>
      <c r="O131" s="9"/>
      <c r="P131" s="9"/>
    </row>
    <row r="132" spans="1:16" ht="12.75">
      <c r="A132" s="12"/>
      <c r="B132" s="10"/>
      <c r="C132" s="10" t="s">
        <v>394</v>
      </c>
      <c r="D132" s="12"/>
      <c r="F132" s="4"/>
      <c r="G132">
        <v>175</v>
      </c>
      <c r="H132" s="16"/>
      <c r="I132" s="31"/>
      <c r="L132" s="9"/>
      <c r="M132" s="68"/>
      <c r="N132" s="68"/>
      <c r="O132" s="68"/>
      <c r="P132" s="68"/>
    </row>
    <row r="133" spans="1:16" ht="12.75">
      <c r="A133" s="12"/>
      <c r="B133" s="10" t="s">
        <v>395</v>
      </c>
      <c r="C133" s="12"/>
      <c r="D133" s="12"/>
      <c r="F133" s="4"/>
      <c r="G133">
        <v>20</v>
      </c>
      <c r="H133" s="16"/>
      <c r="I133" s="31"/>
      <c r="L133" s="9"/>
      <c r="M133" s="68"/>
      <c r="N133" s="9"/>
      <c r="O133" s="9"/>
      <c r="P133" s="68"/>
    </row>
    <row r="134" spans="1:16" ht="12.75">
      <c r="A134" s="12"/>
      <c r="B134" s="10" t="s">
        <v>396</v>
      </c>
      <c r="C134" s="12"/>
      <c r="D134" s="12"/>
      <c r="F134" s="4"/>
      <c r="G134">
        <v>60</v>
      </c>
      <c r="H134" s="16"/>
      <c r="I134" s="31"/>
      <c r="L134" s="9"/>
      <c r="M134" s="9"/>
      <c r="N134" s="9"/>
      <c r="O134" s="9"/>
      <c r="P134" s="68"/>
    </row>
    <row r="135" spans="1:16" ht="12.75">
      <c r="A135" s="12"/>
      <c r="B135" s="10" t="s">
        <v>397</v>
      </c>
      <c r="C135" s="12"/>
      <c r="D135" s="12"/>
      <c r="F135" s="4"/>
      <c r="G135">
        <v>60</v>
      </c>
      <c r="H135" s="16"/>
      <c r="I135" s="31"/>
      <c r="L135" s="9"/>
      <c r="M135" s="68"/>
      <c r="N135" s="9"/>
      <c r="O135" s="9"/>
      <c r="P135" s="68"/>
    </row>
    <row r="136" spans="1:16" ht="12.75">
      <c r="A136" s="12"/>
      <c r="B136" s="10" t="s">
        <v>398</v>
      </c>
      <c r="C136" s="12"/>
      <c r="D136" s="12"/>
      <c r="F136" s="4"/>
      <c r="G136">
        <v>250</v>
      </c>
      <c r="H136" s="16"/>
      <c r="I136" s="31"/>
      <c r="L136" s="9"/>
      <c r="M136" s="9"/>
      <c r="N136" s="9"/>
      <c r="O136" s="9"/>
      <c r="P136" s="9"/>
    </row>
    <row r="137" spans="1:16" ht="12.75">
      <c r="A137" s="12"/>
      <c r="B137" s="10" t="s">
        <v>399</v>
      </c>
      <c r="C137" s="12"/>
      <c r="D137" s="12"/>
      <c r="F137" s="4"/>
      <c r="G137">
        <v>60</v>
      </c>
      <c r="H137" s="16"/>
      <c r="I137" s="31"/>
      <c r="L137" s="9"/>
      <c r="M137" s="68"/>
      <c r="N137" s="9"/>
      <c r="O137" s="9"/>
      <c r="P137" s="68"/>
    </row>
    <row r="138" spans="1:16" ht="12.75">
      <c r="A138" s="12"/>
      <c r="B138" s="10" t="s">
        <v>400</v>
      </c>
      <c r="C138" s="12"/>
      <c r="D138" s="12"/>
      <c r="F138" s="4"/>
      <c r="G138">
        <v>40</v>
      </c>
      <c r="H138" s="16"/>
      <c r="I138" s="31"/>
      <c r="L138" s="9"/>
      <c r="M138" s="68"/>
      <c r="N138" s="9"/>
      <c r="O138" s="9"/>
      <c r="P138" s="68"/>
    </row>
    <row r="139" spans="1:16" ht="12.75">
      <c r="A139" s="12"/>
      <c r="B139" s="10" t="s">
        <v>401</v>
      </c>
      <c r="C139" s="12"/>
      <c r="D139" s="12"/>
      <c r="F139" s="4"/>
      <c r="G139">
        <v>180</v>
      </c>
      <c r="H139" s="16"/>
      <c r="I139" s="31"/>
      <c r="L139" s="9"/>
      <c r="M139" s="68"/>
      <c r="N139" s="68"/>
      <c r="O139" s="68"/>
      <c r="P139" s="68"/>
    </row>
    <row r="140" spans="1:9" ht="12.75">
      <c r="A140" s="12"/>
      <c r="B140" s="10" t="s">
        <v>402</v>
      </c>
      <c r="C140" s="12"/>
      <c r="D140" s="12"/>
      <c r="F140" s="4"/>
      <c r="G140">
        <v>240</v>
      </c>
      <c r="H140" s="16"/>
      <c r="I140" s="31"/>
    </row>
    <row r="141" spans="1:9" ht="12.75">
      <c r="A141" s="12"/>
      <c r="B141" s="10" t="s">
        <v>403</v>
      </c>
      <c r="C141" s="12"/>
      <c r="D141" s="12"/>
      <c r="F141" s="4"/>
      <c r="G141">
        <v>40</v>
      </c>
      <c r="H141" s="16"/>
      <c r="I141" s="31"/>
    </row>
    <row r="142" spans="1:9" ht="12.75">
      <c r="A142" s="12"/>
      <c r="B142" s="10" t="s">
        <v>404</v>
      </c>
      <c r="C142" s="12"/>
      <c r="D142" s="12"/>
      <c r="F142" s="4"/>
      <c r="G142">
        <v>120</v>
      </c>
      <c r="H142" s="16"/>
      <c r="I142" s="31"/>
    </row>
    <row r="143" spans="1:9" ht="12.75">
      <c r="A143" s="12"/>
      <c r="B143" s="10" t="s">
        <v>412</v>
      </c>
      <c r="C143" s="12"/>
      <c r="D143" s="12"/>
      <c r="F143" s="4"/>
      <c r="G143">
        <v>255</v>
      </c>
      <c r="H143" s="16"/>
      <c r="I143" s="31"/>
    </row>
    <row r="144" spans="2:8" ht="12.75">
      <c r="B144" s="10"/>
      <c r="F144" s="4"/>
      <c r="G144" s="7"/>
      <c r="H144" s="4"/>
    </row>
    <row r="145" spans="1:8" s="75" customFormat="1" ht="12.75">
      <c r="A145" s="5" t="s">
        <v>125</v>
      </c>
      <c r="F145" s="76"/>
      <c r="H145" s="16">
        <f>SUM(G146:G146)</f>
        <v>0</v>
      </c>
    </row>
    <row r="146" spans="1:8" s="75" customFormat="1" ht="12.75">
      <c r="A146" s="5"/>
      <c r="B146" s="10"/>
      <c r="C146" s="12"/>
      <c r="D146" s="12"/>
      <c r="E146"/>
      <c r="F146" s="16"/>
      <c r="H146" s="77"/>
    </row>
    <row r="147" spans="1:8" ht="12.75">
      <c r="A147" s="75" t="s">
        <v>226</v>
      </c>
      <c r="B147" s="10"/>
      <c r="F147" s="4"/>
      <c r="G147" s="7"/>
      <c r="H147" s="4"/>
    </row>
    <row r="148" spans="2:8" ht="12.75">
      <c r="B148" s="10"/>
      <c r="F148" s="4"/>
      <c r="G148" s="7"/>
      <c r="H148" s="4"/>
    </row>
    <row r="149" spans="2:8" ht="12.75">
      <c r="B149" s="10"/>
      <c r="F149" s="4"/>
      <c r="G149" s="7"/>
      <c r="H149" s="4"/>
    </row>
    <row r="150" spans="1:9" ht="15.75">
      <c r="A150" s="18" t="s">
        <v>12</v>
      </c>
      <c r="B150" s="43"/>
      <c r="C150" s="43"/>
      <c r="D150" s="43"/>
      <c r="E150" s="43"/>
      <c r="F150" s="44"/>
      <c r="G150" s="44"/>
      <c r="H150" s="45"/>
      <c r="I150" s="42">
        <f>SUM(G152:G170)</f>
        <v>3344</v>
      </c>
    </row>
    <row r="151" spans="1:9" ht="12.75">
      <c r="A151" s="3"/>
      <c r="F151" s="4"/>
      <c r="G151" s="4"/>
      <c r="H151" s="6"/>
      <c r="I151" s="25"/>
    </row>
    <row r="152" spans="1:9" ht="12.75">
      <c r="A152" s="3"/>
      <c r="B152" s="5" t="s">
        <v>82</v>
      </c>
      <c r="F152" s="4"/>
      <c r="G152" s="4">
        <f>SUM(F153:F160)</f>
        <v>171</v>
      </c>
      <c r="H152" s="6"/>
      <c r="I152" s="25"/>
    </row>
    <row r="153" spans="1:9" ht="12.75">
      <c r="A153" s="3"/>
      <c r="C153" t="s">
        <v>51</v>
      </c>
      <c r="F153" s="4">
        <v>30</v>
      </c>
      <c r="G153" s="4"/>
      <c r="H153" s="6"/>
      <c r="I153" s="25"/>
    </row>
    <row r="154" spans="1:9" s="75" customFormat="1" ht="12.75">
      <c r="A154" s="3"/>
      <c r="C154" s="75" t="s">
        <v>95</v>
      </c>
      <c r="F154" s="76">
        <v>40</v>
      </c>
      <c r="G154" s="76"/>
      <c r="H154" s="6"/>
      <c r="I154" s="40"/>
    </row>
    <row r="155" spans="1:9" s="75" customFormat="1" ht="12.75">
      <c r="A155" s="3"/>
      <c r="C155" s="75" t="s">
        <v>411</v>
      </c>
      <c r="F155" s="76">
        <v>26</v>
      </c>
      <c r="G155" s="76"/>
      <c r="H155" s="6"/>
      <c r="I155" s="40"/>
    </row>
    <row r="156" spans="1:9" s="75" customFormat="1" ht="12.75">
      <c r="A156" s="3"/>
      <c r="C156" s="75" t="s">
        <v>406</v>
      </c>
      <c r="F156" s="76">
        <v>20</v>
      </c>
      <c r="G156" s="76"/>
      <c r="H156" s="6"/>
      <c r="I156" s="40"/>
    </row>
    <row r="157" spans="1:9" s="75" customFormat="1" ht="12.75">
      <c r="A157" s="3"/>
      <c r="C157" s="75" t="s">
        <v>407</v>
      </c>
      <c r="F157" s="76">
        <v>25</v>
      </c>
      <c r="G157" s="76"/>
      <c r="H157" s="6"/>
      <c r="I157" s="40"/>
    </row>
    <row r="158" spans="1:9" s="75" customFormat="1" ht="12.75">
      <c r="A158" s="3"/>
      <c r="C158" s="75" t="s">
        <v>450</v>
      </c>
      <c r="F158" s="76">
        <v>7</v>
      </c>
      <c r="G158" s="76"/>
      <c r="H158" s="6"/>
      <c r="I158" s="40"/>
    </row>
    <row r="159" spans="1:9" s="75" customFormat="1" ht="12.75">
      <c r="A159" s="3"/>
      <c r="C159" s="75" t="s">
        <v>451</v>
      </c>
      <c r="F159" s="76">
        <v>21</v>
      </c>
      <c r="G159" s="76"/>
      <c r="H159" s="6"/>
      <c r="I159" s="40"/>
    </row>
    <row r="160" spans="1:9" s="75" customFormat="1" ht="12.75">
      <c r="A160" s="3"/>
      <c r="C160" s="75" t="s">
        <v>452</v>
      </c>
      <c r="F160" s="76">
        <v>2</v>
      </c>
      <c r="G160" s="76"/>
      <c r="H160" s="6"/>
      <c r="I160" s="40"/>
    </row>
    <row r="161" spans="1:9" ht="12.75">
      <c r="A161" s="3"/>
      <c r="F161" s="4"/>
      <c r="G161" s="4"/>
      <c r="H161" s="6"/>
      <c r="I161" s="25"/>
    </row>
    <row r="162" spans="1:9" ht="12.75">
      <c r="A162" s="3"/>
      <c r="B162" s="5" t="s">
        <v>83</v>
      </c>
      <c r="G162" s="16">
        <f>SUM(F163:F168)</f>
        <v>1993</v>
      </c>
      <c r="H162" s="51"/>
      <c r="I162" s="25"/>
    </row>
    <row r="163" spans="1:9" ht="12.75">
      <c r="A163" s="3"/>
      <c r="C163" t="s">
        <v>95</v>
      </c>
      <c r="F163" s="4">
        <v>135</v>
      </c>
      <c r="G163" s="4"/>
      <c r="H163" s="51"/>
      <c r="I163" s="25"/>
    </row>
    <row r="164" spans="1:9" ht="12.75">
      <c r="A164" s="3"/>
      <c r="C164" t="s">
        <v>288</v>
      </c>
      <c r="F164" s="16">
        <v>1212</v>
      </c>
      <c r="G164" s="4"/>
      <c r="H164" s="51"/>
      <c r="I164" s="25"/>
    </row>
    <row r="165" spans="1:9" ht="12.75">
      <c r="A165" s="3"/>
      <c r="C165" t="s">
        <v>279</v>
      </c>
      <c r="F165" s="16">
        <v>65</v>
      </c>
      <c r="G165" s="4"/>
      <c r="H165" s="51"/>
      <c r="I165" s="25"/>
    </row>
    <row r="166" spans="1:9" ht="12.75">
      <c r="A166" s="3"/>
      <c r="C166" s="75" t="s">
        <v>450</v>
      </c>
      <c r="F166" s="16">
        <v>77</v>
      </c>
      <c r="G166" s="4"/>
      <c r="H166" s="51"/>
      <c r="I166" s="25"/>
    </row>
    <row r="167" spans="1:9" ht="12.75">
      <c r="A167" s="3"/>
      <c r="C167" s="75" t="s">
        <v>451</v>
      </c>
      <c r="F167" s="16">
        <v>318</v>
      </c>
      <c r="G167" s="4"/>
      <c r="H167" s="51"/>
      <c r="I167" s="25"/>
    </row>
    <row r="168" spans="1:9" ht="12.75">
      <c r="A168" s="3"/>
      <c r="C168" s="75" t="s">
        <v>452</v>
      </c>
      <c r="F168" s="16">
        <v>186</v>
      </c>
      <c r="G168" s="4"/>
      <c r="H168" s="51"/>
      <c r="I168" s="25"/>
    </row>
    <row r="169" spans="1:9" ht="12.75">
      <c r="A169" s="3"/>
      <c r="F169" s="16"/>
      <c r="G169" s="4"/>
      <c r="H169" s="51"/>
      <c r="I169" s="25"/>
    </row>
    <row r="170" spans="1:9" ht="12.75">
      <c r="A170" s="3"/>
      <c r="B170" s="5" t="s">
        <v>228</v>
      </c>
      <c r="F170" t="s">
        <v>405</v>
      </c>
      <c r="G170" s="16">
        <f>SUM(F171:F172)</f>
        <v>1180</v>
      </c>
      <c r="H170" s="51"/>
      <c r="I170" s="25"/>
    </row>
    <row r="171" spans="1:9" ht="12.75">
      <c r="A171" s="3"/>
      <c r="B171" s="53" t="s">
        <v>408</v>
      </c>
      <c r="F171">
        <v>66</v>
      </c>
      <c r="G171" s="16"/>
      <c r="H171" s="51"/>
      <c r="I171" s="25"/>
    </row>
    <row r="172" spans="1:9" ht="12.75">
      <c r="A172" s="3"/>
      <c r="B172" s="53" t="s">
        <v>409</v>
      </c>
      <c r="F172" s="17">
        <f>SUM(E173:E178)</f>
        <v>1114</v>
      </c>
      <c r="G172" s="16"/>
      <c r="H172" s="51"/>
      <c r="I172" s="25"/>
    </row>
    <row r="173" spans="1:9" ht="12.75">
      <c r="A173" s="3"/>
      <c r="C173" t="s">
        <v>95</v>
      </c>
      <c r="E173">
        <v>60</v>
      </c>
      <c r="G173" s="16"/>
      <c r="H173" s="6"/>
      <c r="I173" s="25"/>
    </row>
    <row r="174" spans="1:9" ht="12.75">
      <c r="A174" s="3"/>
      <c r="C174" t="s">
        <v>288</v>
      </c>
      <c r="E174">
        <v>649</v>
      </c>
      <c r="G174" s="16"/>
      <c r="H174" s="6"/>
      <c r="I174" s="25"/>
    </row>
    <row r="175" spans="1:9" ht="12.75">
      <c r="A175" s="3"/>
      <c r="C175" t="s">
        <v>279</v>
      </c>
      <c r="E175" s="16">
        <v>19</v>
      </c>
      <c r="G175" s="16"/>
      <c r="H175" s="6"/>
      <c r="I175" s="25"/>
    </row>
    <row r="176" spans="1:9" ht="12.75">
      <c r="A176" s="3"/>
      <c r="C176" s="75" t="s">
        <v>450</v>
      </c>
      <c r="E176" s="16">
        <v>80</v>
      </c>
      <c r="G176" s="16"/>
      <c r="H176" s="6"/>
      <c r="I176" s="25"/>
    </row>
    <row r="177" spans="1:9" ht="12.75">
      <c r="A177" s="3"/>
      <c r="C177" s="75" t="s">
        <v>451</v>
      </c>
      <c r="E177" s="16">
        <v>29</v>
      </c>
      <c r="G177" s="16"/>
      <c r="H177" s="6"/>
      <c r="I177" s="25"/>
    </row>
    <row r="178" spans="1:9" ht="12.75">
      <c r="A178" s="3"/>
      <c r="C178" s="75" t="s">
        <v>452</v>
      </c>
      <c r="E178" s="16">
        <v>277</v>
      </c>
      <c r="G178" s="16"/>
      <c r="H178" s="6"/>
      <c r="I178" s="25"/>
    </row>
    <row r="179" spans="1:9" ht="12.75">
      <c r="A179" s="3"/>
      <c r="G179" s="16"/>
      <c r="H179" s="6"/>
      <c r="I179" s="25"/>
    </row>
    <row r="180" spans="1:9" ht="12.75">
      <c r="A180" s="75" t="s">
        <v>290</v>
      </c>
      <c r="G180" s="16"/>
      <c r="H180" s="6"/>
      <c r="I180" s="25"/>
    </row>
    <row r="181" spans="1:9" ht="12.75">
      <c r="A181" s="75"/>
      <c r="G181" s="16"/>
      <c r="H181" s="6"/>
      <c r="I181" s="25"/>
    </row>
    <row r="182" spans="1:9" ht="12.75">
      <c r="A182" s="75"/>
      <c r="G182" s="16"/>
      <c r="H182" s="6"/>
      <c r="I182" s="25"/>
    </row>
    <row r="183" spans="1:9" ht="15.75">
      <c r="A183" s="18" t="s">
        <v>13</v>
      </c>
      <c r="B183" s="43"/>
      <c r="C183" s="43"/>
      <c r="D183" s="43"/>
      <c r="E183" s="43"/>
      <c r="F183" s="44"/>
      <c r="G183" s="44"/>
      <c r="H183" s="45"/>
      <c r="I183" s="18">
        <f>SUM(G185:G195)</f>
        <v>578</v>
      </c>
    </row>
    <row r="184" spans="1:9" ht="12.75">
      <c r="A184" s="3"/>
      <c r="F184" s="4"/>
      <c r="G184" s="4"/>
      <c r="H184" s="6"/>
      <c r="I184" s="19"/>
    </row>
    <row r="185" spans="1:9" ht="12.75">
      <c r="A185" s="3"/>
      <c r="B185" s="5" t="s">
        <v>84</v>
      </c>
      <c r="G185" s="4">
        <v>100</v>
      </c>
      <c r="H185" s="6"/>
      <c r="I185" s="19"/>
    </row>
    <row r="186" spans="1:9" ht="12.75">
      <c r="A186" s="3"/>
      <c r="B186" t="s">
        <v>235</v>
      </c>
      <c r="G186" s="4"/>
      <c r="H186" s="6"/>
      <c r="I186" s="19"/>
    </row>
    <row r="187" spans="1:9" s="75" customFormat="1" ht="12.75">
      <c r="A187" s="3"/>
      <c r="B187" s="5" t="s">
        <v>81</v>
      </c>
      <c r="G187" s="76">
        <v>125</v>
      </c>
      <c r="H187" s="74"/>
      <c r="I187" s="3"/>
    </row>
    <row r="188" spans="1:9" s="75" customFormat="1" ht="12.75">
      <c r="A188" s="3"/>
      <c r="B188" s="75" t="s">
        <v>85</v>
      </c>
      <c r="F188" s="76"/>
      <c r="G188" s="76"/>
      <c r="H188" s="6"/>
      <c r="I188" s="3"/>
    </row>
    <row r="189" spans="1:9" s="75" customFormat="1" ht="12.75">
      <c r="A189" s="3"/>
      <c r="B189" s="75" t="s">
        <v>86</v>
      </c>
      <c r="F189" s="76"/>
      <c r="G189" s="76"/>
      <c r="H189" s="6"/>
      <c r="I189" s="3"/>
    </row>
    <row r="190" spans="1:9" s="75" customFormat="1" ht="12.75">
      <c r="A190" s="3"/>
      <c r="B190" s="5" t="s">
        <v>126</v>
      </c>
      <c r="F190" s="76"/>
      <c r="G190" s="76">
        <v>150</v>
      </c>
      <c r="H190" s="6"/>
      <c r="I190" s="3"/>
    </row>
    <row r="191" spans="1:9" s="75" customFormat="1" ht="12.75">
      <c r="A191" s="3"/>
      <c r="B191" s="5" t="s">
        <v>506</v>
      </c>
      <c r="F191" s="76"/>
      <c r="G191" s="76">
        <v>150</v>
      </c>
      <c r="H191" s="6"/>
      <c r="I191" s="3"/>
    </row>
    <row r="192" spans="1:9" s="75" customFormat="1" ht="12.75">
      <c r="A192" s="3"/>
      <c r="B192" s="5" t="s">
        <v>182</v>
      </c>
      <c r="F192" s="76"/>
      <c r="G192" s="76">
        <v>1</v>
      </c>
      <c r="H192" s="6"/>
      <c r="I192" s="3"/>
    </row>
    <row r="193" spans="1:9" s="75" customFormat="1" ht="12.75">
      <c r="A193" s="3"/>
      <c r="B193" s="5" t="s">
        <v>80</v>
      </c>
      <c r="F193" s="76"/>
      <c r="G193" s="76">
        <v>45</v>
      </c>
      <c r="H193" s="6"/>
      <c r="I193" s="3"/>
    </row>
    <row r="194" spans="1:9" s="75" customFormat="1" ht="12.75">
      <c r="A194" s="3"/>
      <c r="B194" s="5" t="s">
        <v>410</v>
      </c>
      <c r="F194" s="76"/>
      <c r="G194" s="76">
        <v>2</v>
      </c>
      <c r="H194" s="6"/>
      <c r="I194" s="3"/>
    </row>
    <row r="195" spans="1:9" s="75" customFormat="1" ht="12.75">
      <c r="A195" s="3"/>
      <c r="B195" s="5" t="s">
        <v>407</v>
      </c>
      <c r="F195" s="76"/>
      <c r="G195" s="76">
        <v>5</v>
      </c>
      <c r="H195" s="6"/>
      <c r="I195" s="3"/>
    </row>
    <row r="196" spans="1:9" s="75" customFormat="1" ht="12.75">
      <c r="A196" s="3"/>
      <c r="B196" s="5"/>
      <c r="F196" s="76"/>
      <c r="G196" s="76"/>
      <c r="H196" s="6"/>
      <c r="I196" s="3"/>
    </row>
    <row r="197" spans="1:9" s="75" customFormat="1" ht="12.75">
      <c r="A197" s="75" t="s">
        <v>359</v>
      </c>
      <c r="B197" s="5"/>
      <c r="F197" s="76"/>
      <c r="G197" s="76"/>
      <c r="H197" s="6"/>
      <c r="I197" s="3"/>
    </row>
    <row r="198" spans="1:9" s="75" customFormat="1" ht="12.75">
      <c r="A198" s="3"/>
      <c r="H198" s="6"/>
      <c r="I198" s="3"/>
    </row>
    <row r="199" spans="1:9" s="75" customFormat="1" ht="12.75">
      <c r="A199" s="3"/>
      <c r="H199" s="6"/>
      <c r="I199" s="3"/>
    </row>
    <row r="200" spans="1:9" s="75" customFormat="1" ht="15.75">
      <c r="A200" s="18" t="s">
        <v>14</v>
      </c>
      <c r="F200" s="76"/>
      <c r="G200" s="76"/>
      <c r="H200" s="6"/>
      <c r="I200" s="42">
        <f>SUM(H202:H207)</f>
        <v>14508</v>
      </c>
    </row>
    <row r="201" spans="6:8" s="75" customFormat="1" ht="12.75">
      <c r="F201" s="76"/>
      <c r="G201" s="76"/>
      <c r="H201" s="76"/>
    </row>
    <row r="202" spans="2:9" s="75" customFormat="1" ht="12.75">
      <c r="B202" s="5" t="s">
        <v>15</v>
      </c>
      <c r="F202" s="76"/>
      <c r="H202" s="77">
        <v>51</v>
      </c>
      <c r="I202" s="58"/>
    </row>
    <row r="203" spans="2:8" ht="12.75">
      <c r="B203" s="5" t="s">
        <v>100</v>
      </c>
      <c r="F203" s="4"/>
      <c r="H203" s="4">
        <v>291</v>
      </c>
    </row>
    <row r="204" spans="2:9" ht="12.75">
      <c r="B204" s="5" t="s">
        <v>16</v>
      </c>
      <c r="F204" s="4"/>
      <c r="H204" s="16">
        <v>944</v>
      </c>
      <c r="I204" s="55"/>
    </row>
    <row r="205" spans="2:9" ht="12.75">
      <c r="B205" s="5" t="s">
        <v>96</v>
      </c>
      <c r="F205" s="4"/>
      <c r="H205" s="16">
        <v>80</v>
      </c>
      <c r="I205" s="32"/>
    </row>
    <row r="206" spans="2:9" ht="12.75">
      <c r="B206" s="5" t="s">
        <v>55</v>
      </c>
      <c r="F206" s="4"/>
      <c r="H206" s="16">
        <v>770</v>
      </c>
      <c r="I206" s="55"/>
    </row>
    <row r="207" spans="2:9" ht="12.75">
      <c r="B207" s="5" t="s">
        <v>17</v>
      </c>
      <c r="F207" s="4"/>
      <c r="H207" s="16">
        <f>SUM(H210:H323)</f>
        <v>12372</v>
      </c>
      <c r="I207" s="32"/>
    </row>
    <row r="208" spans="2:9" ht="12.75">
      <c r="B208" s="5"/>
      <c r="F208" s="4"/>
      <c r="H208" s="16"/>
      <c r="I208" s="32"/>
    </row>
    <row r="209" spans="2:9" ht="12.75">
      <c r="B209" s="5" t="s">
        <v>99</v>
      </c>
      <c r="F209" s="4"/>
      <c r="G209" s="15"/>
      <c r="H209" s="16"/>
      <c r="I209" s="32"/>
    </row>
    <row r="210" spans="2:8" ht="14.25">
      <c r="B210" s="26" t="s">
        <v>40</v>
      </c>
      <c r="D210" s="26"/>
      <c r="F210" s="4"/>
      <c r="H210" s="27">
        <f>SUM(G212:G249)</f>
        <v>2952</v>
      </c>
    </row>
    <row r="211" spans="2:8" ht="12.75">
      <c r="B211" s="5"/>
      <c r="C211" t="s">
        <v>75</v>
      </c>
      <c r="F211" s="4"/>
      <c r="G211" s="15"/>
      <c r="H211" s="16"/>
    </row>
    <row r="212" spans="2:9" ht="12.75">
      <c r="B212" s="5"/>
      <c r="D212" t="s">
        <v>25</v>
      </c>
      <c r="F212" s="4"/>
      <c r="G212">
        <v>125</v>
      </c>
      <c r="H212" s="16"/>
      <c r="I212" s="56"/>
    </row>
    <row r="213" spans="2:9" ht="12.75">
      <c r="B213" s="5"/>
      <c r="D213" t="s">
        <v>413</v>
      </c>
      <c r="F213" s="4"/>
      <c r="G213">
        <v>400</v>
      </c>
      <c r="H213" s="16"/>
      <c r="I213" s="56"/>
    </row>
    <row r="214" spans="2:8" ht="12.75">
      <c r="B214" s="5"/>
      <c r="D214" t="s">
        <v>26</v>
      </c>
      <c r="F214" s="4"/>
      <c r="G214">
        <v>131</v>
      </c>
      <c r="H214" s="46"/>
    </row>
    <row r="215" spans="2:8" ht="12.75">
      <c r="B215" s="5"/>
      <c r="D215" t="s">
        <v>30</v>
      </c>
      <c r="F215" s="4"/>
      <c r="G215">
        <v>105</v>
      </c>
      <c r="H215" s="16"/>
    </row>
    <row r="216" spans="2:8" ht="12.75">
      <c r="B216" s="5"/>
      <c r="D216" t="s">
        <v>72</v>
      </c>
      <c r="F216" s="4"/>
      <c r="G216">
        <v>162</v>
      </c>
      <c r="H216" s="46"/>
    </row>
    <row r="217" spans="2:8" ht="12.75">
      <c r="B217" s="5"/>
      <c r="D217" t="s">
        <v>76</v>
      </c>
      <c r="F217" s="4"/>
      <c r="G217">
        <v>160</v>
      </c>
      <c r="H217" s="46"/>
    </row>
    <row r="218" spans="2:8" ht="12.75">
      <c r="B218" s="5"/>
      <c r="D218" t="s">
        <v>73</v>
      </c>
      <c r="F218" s="4"/>
      <c r="G218">
        <v>230</v>
      </c>
      <c r="H218" s="46"/>
    </row>
    <row r="219" spans="2:8" ht="12.75">
      <c r="B219" s="5"/>
      <c r="D219" t="s">
        <v>183</v>
      </c>
      <c r="F219" s="4"/>
      <c r="G219">
        <v>85</v>
      </c>
      <c r="H219" s="46"/>
    </row>
    <row r="220" spans="2:8" ht="12.75">
      <c r="B220" s="5"/>
      <c r="D220" t="s">
        <v>252</v>
      </c>
      <c r="F220" s="4"/>
      <c r="G220">
        <v>100</v>
      </c>
      <c r="H220" s="46"/>
    </row>
    <row r="221" spans="2:8" ht="12.75">
      <c r="B221" s="5"/>
      <c r="F221" s="4"/>
      <c r="H221" s="16"/>
    </row>
    <row r="222" spans="2:8" ht="12.75">
      <c r="B222" s="5"/>
      <c r="C222" t="s">
        <v>74</v>
      </c>
      <c r="F222" s="4"/>
      <c r="H222" s="46"/>
    </row>
    <row r="223" spans="2:8" ht="12.75">
      <c r="B223" s="5"/>
      <c r="D223" s="86" t="s">
        <v>237</v>
      </c>
      <c r="F223" s="4"/>
      <c r="G223">
        <v>36</v>
      </c>
      <c r="H223" s="87"/>
    </row>
    <row r="224" spans="2:8" ht="12.75">
      <c r="B224" s="5"/>
      <c r="D224" s="88" t="s">
        <v>245</v>
      </c>
      <c r="F224" s="4"/>
      <c r="G224">
        <v>14</v>
      </c>
      <c r="H224" s="87"/>
    </row>
    <row r="225" spans="2:8" ht="12.75">
      <c r="B225" s="5"/>
      <c r="D225" s="88" t="s">
        <v>246</v>
      </c>
      <c r="F225" s="4"/>
      <c r="G225">
        <v>11</v>
      </c>
      <c r="H225" s="87"/>
    </row>
    <row r="226" spans="2:8" ht="12.75">
      <c r="B226" s="5"/>
      <c r="D226" s="88" t="s">
        <v>238</v>
      </c>
      <c r="F226" s="4"/>
      <c r="G226">
        <v>32</v>
      </c>
      <c r="H226" s="87"/>
    </row>
    <row r="227" spans="2:8" ht="12.75">
      <c r="B227" s="5"/>
      <c r="D227" s="88" t="s">
        <v>302</v>
      </c>
      <c r="F227" s="4"/>
      <c r="G227">
        <v>8</v>
      </c>
      <c r="H227" s="87"/>
    </row>
    <row r="228" spans="2:8" s="75" customFormat="1" ht="12.75">
      <c r="B228" s="5"/>
      <c r="D228" s="89" t="s">
        <v>239</v>
      </c>
      <c r="F228" s="76"/>
      <c r="G228" s="75">
        <v>8</v>
      </c>
      <c r="H228" s="87"/>
    </row>
    <row r="229" spans="2:8" ht="12.75">
      <c r="B229" s="5"/>
      <c r="D229" s="9" t="s">
        <v>139</v>
      </c>
      <c r="F229" s="4"/>
      <c r="G229">
        <v>12</v>
      </c>
      <c r="H229" s="87"/>
    </row>
    <row r="230" spans="2:8" ht="12.75">
      <c r="B230" s="5"/>
      <c r="D230" s="89" t="s">
        <v>414</v>
      </c>
      <c r="F230" s="4"/>
      <c r="G230">
        <v>5</v>
      </c>
      <c r="H230" s="87"/>
    </row>
    <row r="231" spans="2:8" ht="12.75">
      <c r="B231" s="5"/>
      <c r="D231" s="89" t="s">
        <v>415</v>
      </c>
      <c r="F231" s="4"/>
      <c r="G231">
        <v>140</v>
      </c>
      <c r="H231" s="87"/>
    </row>
    <row r="232" spans="2:8" ht="12.75">
      <c r="B232" s="5"/>
      <c r="D232" s="90" t="s">
        <v>240</v>
      </c>
      <c r="F232" s="4"/>
      <c r="G232">
        <v>140</v>
      </c>
      <c r="H232" s="87"/>
    </row>
    <row r="233" spans="2:8" ht="12.75">
      <c r="B233" s="5"/>
      <c r="D233" s="90" t="s">
        <v>241</v>
      </c>
      <c r="F233" s="4"/>
      <c r="G233">
        <v>25</v>
      </c>
      <c r="H233" s="87"/>
    </row>
    <row r="234" spans="2:8" ht="12.75">
      <c r="B234" s="5"/>
      <c r="D234" s="89" t="s">
        <v>303</v>
      </c>
      <c r="F234" s="4"/>
      <c r="G234">
        <v>5</v>
      </c>
      <c r="H234" s="87"/>
    </row>
    <row r="235" spans="2:8" ht="12.75">
      <c r="B235" s="5"/>
      <c r="D235" s="89" t="s">
        <v>242</v>
      </c>
      <c r="F235" s="4"/>
      <c r="G235">
        <v>5</v>
      </c>
      <c r="H235" s="87"/>
    </row>
    <row r="236" spans="2:8" ht="12.75">
      <c r="B236" s="5"/>
      <c r="D236" s="9" t="s">
        <v>243</v>
      </c>
      <c r="F236" s="4"/>
      <c r="G236">
        <v>10</v>
      </c>
      <c r="H236" s="87"/>
    </row>
    <row r="237" spans="2:8" ht="12.75">
      <c r="B237" s="5"/>
      <c r="D237" s="86" t="s">
        <v>244</v>
      </c>
      <c r="F237" s="4"/>
      <c r="G237">
        <v>15</v>
      </c>
      <c r="H237" s="87"/>
    </row>
    <row r="238" spans="2:8" ht="12.75">
      <c r="B238" s="5"/>
      <c r="F238" s="4"/>
      <c r="G238" s="46"/>
      <c r="H238" s="16"/>
    </row>
    <row r="239" spans="2:8" ht="12.75">
      <c r="B239" s="5"/>
      <c r="C239" t="s">
        <v>77</v>
      </c>
      <c r="F239" s="4"/>
      <c r="G239" s="46"/>
      <c r="H239" s="16"/>
    </row>
    <row r="240" spans="2:8" ht="12.75">
      <c r="B240" s="5"/>
      <c r="D240" s="88" t="s">
        <v>416</v>
      </c>
      <c r="E240" s="9"/>
      <c r="F240" s="65"/>
      <c r="G240">
        <v>120</v>
      </c>
      <c r="H240" s="87"/>
    </row>
    <row r="241" spans="2:8" ht="12.75">
      <c r="B241" s="5"/>
      <c r="D241" s="88" t="s">
        <v>247</v>
      </c>
      <c r="E241" s="9"/>
      <c r="F241" s="65"/>
      <c r="G241">
        <v>150</v>
      </c>
      <c r="H241" s="87"/>
    </row>
    <row r="242" spans="2:8" ht="12.75">
      <c r="B242" s="5"/>
      <c r="D242" s="88" t="s">
        <v>417</v>
      </c>
      <c r="E242" s="9"/>
      <c r="F242" s="65"/>
      <c r="G242">
        <v>50</v>
      </c>
      <c r="H242" s="87"/>
    </row>
    <row r="243" spans="2:8" ht="12.75">
      <c r="B243" s="5"/>
      <c r="D243" s="88" t="s">
        <v>418</v>
      </c>
      <c r="E243" s="9"/>
      <c r="F243" s="65"/>
      <c r="G243">
        <v>230</v>
      </c>
      <c r="H243" s="87"/>
    </row>
    <row r="244" spans="2:8" ht="12.75">
      <c r="B244" s="5"/>
      <c r="D244" s="91" t="s">
        <v>304</v>
      </c>
      <c r="E244" s="9"/>
      <c r="F244" s="65"/>
      <c r="G244">
        <v>250</v>
      </c>
      <c r="H244" s="92"/>
    </row>
    <row r="245" spans="2:8" ht="12.75">
      <c r="B245" s="5"/>
      <c r="D245" s="89" t="s">
        <v>248</v>
      </c>
      <c r="F245" s="4"/>
      <c r="G245">
        <v>10</v>
      </c>
      <c r="H245" s="46"/>
    </row>
    <row r="246" spans="2:8" ht="12.75">
      <c r="B246" s="5"/>
      <c r="D246" s="89" t="s">
        <v>253</v>
      </c>
      <c r="F246" s="4"/>
      <c r="G246">
        <v>4</v>
      </c>
      <c r="H246" s="46"/>
    </row>
    <row r="247" spans="2:8" ht="12.75">
      <c r="B247" s="5"/>
      <c r="D247" s="89" t="s">
        <v>254</v>
      </c>
      <c r="F247" s="4"/>
      <c r="G247">
        <v>114</v>
      </c>
      <c r="H247" s="46"/>
    </row>
    <row r="248" spans="2:8" ht="12.75">
      <c r="B248" s="5"/>
      <c r="D248" s="89" t="s">
        <v>429</v>
      </c>
      <c r="F248" s="4"/>
      <c r="G248">
        <v>60</v>
      </c>
      <c r="H248" s="46"/>
    </row>
    <row r="249" spans="2:8" ht="12.75">
      <c r="B249" s="5"/>
      <c r="F249" s="4"/>
      <c r="G249" s="46"/>
      <c r="H249" s="16"/>
    </row>
    <row r="250" spans="2:8" ht="14.25">
      <c r="B250" s="128" t="s">
        <v>173</v>
      </c>
      <c r="C250" s="101"/>
      <c r="D250" s="101"/>
      <c r="E250" s="101"/>
      <c r="F250" s="129"/>
      <c r="G250" s="130"/>
      <c r="H250" s="131">
        <f>SUM(G251:G252)</f>
        <v>230</v>
      </c>
    </row>
    <row r="251" spans="2:8" s="75" customFormat="1" ht="12.75">
      <c r="B251" s="132"/>
      <c r="C251" s="103" t="s">
        <v>174</v>
      </c>
      <c r="D251" s="103"/>
      <c r="E251" s="103"/>
      <c r="F251" s="133"/>
      <c r="G251" s="134">
        <v>115</v>
      </c>
      <c r="H251" s="134"/>
    </row>
    <row r="252" spans="2:8" s="75" customFormat="1" ht="12.75">
      <c r="B252" s="132"/>
      <c r="C252" s="103" t="s">
        <v>184</v>
      </c>
      <c r="D252" s="103"/>
      <c r="E252" s="103"/>
      <c r="F252" s="133"/>
      <c r="G252" s="134">
        <v>115</v>
      </c>
      <c r="H252" s="134"/>
    </row>
    <row r="253" spans="2:8" s="75" customFormat="1" ht="12.75">
      <c r="B253" s="5"/>
      <c r="F253" s="76"/>
      <c r="G253" s="77"/>
      <c r="H253" s="77"/>
    </row>
    <row r="254" spans="2:8" s="10" customFormat="1" ht="14.25">
      <c r="B254" s="128" t="s">
        <v>185</v>
      </c>
      <c r="C254" s="135"/>
      <c r="D254" s="135"/>
      <c r="E254" s="135"/>
      <c r="F254" s="136"/>
      <c r="G254" s="137"/>
      <c r="H254" s="131">
        <f>SUM(G255:G268)</f>
        <v>299</v>
      </c>
    </row>
    <row r="255" spans="2:8" s="75" customFormat="1" ht="12.75">
      <c r="B255" s="132"/>
      <c r="C255" s="103" t="s">
        <v>31</v>
      </c>
      <c r="D255" s="103"/>
      <c r="E255" s="103"/>
      <c r="F255" s="133"/>
      <c r="G255" s="138">
        <v>160</v>
      </c>
      <c r="H255" s="134"/>
    </row>
    <row r="256" spans="2:8" s="75" customFormat="1" ht="12.75">
      <c r="B256" s="132"/>
      <c r="C256" s="103" t="s">
        <v>56</v>
      </c>
      <c r="D256" s="103"/>
      <c r="E256" s="103"/>
      <c r="F256" s="133"/>
      <c r="G256" s="138">
        <v>10</v>
      </c>
      <c r="H256" s="134"/>
    </row>
    <row r="257" spans="2:8" s="75" customFormat="1" ht="12.75">
      <c r="B257" s="132"/>
      <c r="C257" s="103" t="s">
        <v>38</v>
      </c>
      <c r="D257" s="103"/>
      <c r="E257" s="103"/>
      <c r="F257" s="133"/>
      <c r="G257" s="138">
        <f>SUM(F258:F262)</f>
        <v>90</v>
      </c>
      <c r="H257" s="134"/>
    </row>
    <row r="258" spans="2:8" ht="12.75">
      <c r="B258" s="132"/>
      <c r="C258" s="101"/>
      <c r="D258" s="101" t="s">
        <v>233</v>
      </c>
      <c r="E258" s="101"/>
      <c r="F258" s="129">
        <v>50</v>
      </c>
      <c r="G258" s="139"/>
      <c r="H258" s="130"/>
    </row>
    <row r="259" spans="2:8" ht="12.75">
      <c r="B259" s="132"/>
      <c r="C259" s="101"/>
      <c r="D259" s="101" t="s">
        <v>234</v>
      </c>
      <c r="E259" s="101"/>
      <c r="F259" s="129"/>
      <c r="G259" s="139"/>
      <c r="H259" s="130"/>
    </row>
    <row r="260" spans="2:8" ht="12.75">
      <c r="B260" s="132"/>
      <c r="C260" s="101"/>
      <c r="D260" s="101" t="s">
        <v>87</v>
      </c>
      <c r="E260" s="101"/>
      <c r="F260" s="129"/>
      <c r="G260" s="139"/>
      <c r="H260" s="130"/>
    </row>
    <row r="261" spans="2:8" ht="12.75">
      <c r="B261" s="132"/>
      <c r="C261" s="101"/>
      <c r="D261" s="101" t="s">
        <v>129</v>
      </c>
      <c r="E261" s="101"/>
      <c r="F261" s="129"/>
      <c r="G261" s="139"/>
      <c r="H261" s="130"/>
    </row>
    <row r="262" spans="2:8" ht="12.75">
      <c r="B262" s="132"/>
      <c r="C262" s="101"/>
      <c r="D262" s="101" t="s">
        <v>130</v>
      </c>
      <c r="E262" s="101"/>
      <c r="F262" s="129">
        <v>40</v>
      </c>
      <c r="G262" s="139"/>
      <c r="H262" s="130"/>
    </row>
    <row r="263" spans="2:8" ht="12.75">
      <c r="B263" s="132"/>
      <c r="C263" s="101"/>
      <c r="D263" s="101"/>
      <c r="E263" s="101"/>
      <c r="F263" s="129"/>
      <c r="G263" s="139"/>
      <c r="H263" s="130"/>
    </row>
    <row r="264" spans="2:8" ht="12.75">
      <c r="B264" s="132"/>
      <c r="C264" s="101" t="s">
        <v>39</v>
      </c>
      <c r="D264" s="101"/>
      <c r="E264" s="101"/>
      <c r="F264" s="129"/>
      <c r="G264" s="140">
        <f>SUM(F265:F266)</f>
        <v>28</v>
      </c>
      <c r="H264" s="130"/>
    </row>
    <row r="265" spans="2:8" ht="12.75">
      <c r="B265" s="132"/>
      <c r="C265" s="101"/>
      <c r="D265" s="101" t="s">
        <v>97</v>
      </c>
      <c r="E265" s="101"/>
      <c r="F265" s="129">
        <v>5</v>
      </c>
      <c r="G265" s="139"/>
      <c r="H265" s="130"/>
    </row>
    <row r="266" spans="2:8" ht="12.75">
      <c r="B266" s="132"/>
      <c r="C266" s="101"/>
      <c r="D266" s="101" t="s">
        <v>98</v>
      </c>
      <c r="E266" s="101"/>
      <c r="F266" s="129">
        <v>23</v>
      </c>
      <c r="G266" s="139"/>
      <c r="H266" s="130"/>
    </row>
    <row r="267" spans="2:8" ht="12.75">
      <c r="B267" s="132"/>
      <c r="C267" s="101" t="s">
        <v>128</v>
      </c>
      <c r="D267" s="101"/>
      <c r="E267" s="101"/>
      <c r="F267" s="129"/>
      <c r="G267" s="141">
        <v>9</v>
      </c>
      <c r="H267" s="130"/>
    </row>
    <row r="268" spans="2:8" ht="12.75">
      <c r="B268" s="132"/>
      <c r="C268" s="101" t="s">
        <v>384</v>
      </c>
      <c r="D268" s="101"/>
      <c r="E268" s="101"/>
      <c r="F268" s="129"/>
      <c r="G268" s="141">
        <v>2</v>
      </c>
      <c r="H268" s="130"/>
    </row>
    <row r="269" spans="2:8" ht="12.75">
      <c r="B269" s="132"/>
      <c r="C269" s="101"/>
      <c r="D269" s="101"/>
      <c r="E269" s="101"/>
      <c r="F269" s="129"/>
      <c r="G269" s="141"/>
      <c r="H269" s="130"/>
    </row>
    <row r="270" spans="2:8" ht="14.25">
      <c r="B270" s="128" t="s">
        <v>41</v>
      </c>
      <c r="C270" s="101"/>
      <c r="D270" s="101"/>
      <c r="E270" s="101"/>
      <c r="F270" s="129"/>
      <c r="G270" s="142"/>
      <c r="H270" s="131">
        <f>SUM(G271:G280)</f>
        <v>1983</v>
      </c>
    </row>
    <row r="271" spans="2:8" s="7" customFormat="1" ht="12.75">
      <c r="B271" s="104"/>
      <c r="C271" s="104" t="s">
        <v>109</v>
      </c>
      <c r="D271" s="104"/>
      <c r="E271" s="104"/>
      <c r="F271" s="124"/>
      <c r="G271" s="143">
        <v>1500</v>
      </c>
      <c r="H271" s="143"/>
    </row>
    <row r="272" spans="2:8" ht="12.75">
      <c r="B272" s="132"/>
      <c r="C272" s="101" t="s">
        <v>88</v>
      </c>
      <c r="D272" s="101"/>
      <c r="E272" s="101"/>
      <c r="F272" s="129"/>
      <c r="G272" s="130">
        <v>170</v>
      </c>
      <c r="H272" s="130"/>
    </row>
    <row r="273" spans="2:8" ht="12.75">
      <c r="B273" s="132"/>
      <c r="C273" s="101" t="s">
        <v>255</v>
      </c>
      <c r="D273" s="101"/>
      <c r="E273" s="101"/>
      <c r="F273" s="129"/>
      <c r="G273" s="130">
        <v>30</v>
      </c>
      <c r="H273" s="130"/>
    </row>
    <row r="274" spans="2:8" ht="12.75">
      <c r="B274" s="132"/>
      <c r="C274" s="101" t="s">
        <v>187</v>
      </c>
      <c r="D274" s="101"/>
      <c r="E274" s="101"/>
      <c r="F274" s="129"/>
      <c r="G274" s="144">
        <f>SUM(F275:F279)</f>
        <v>263</v>
      </c>
      <c r="H274" s="130"/>
    </row>
    <row r="275" spans="2:8" ht="12.75">
      <c r="B275" s="132"/>
      <c r="C275" s="101"/>
      <c r="D275" s="101" t="s">
        <v>256</v>
      </c>
      <c r="E275" s="101"/>
      <c r="F275" s="129">
        <v>20</v>
      </c>
      <c r="G275" s="144"/>
      <c r="H275" s="130"/>
    </row>
    <row r="276" spans="2:8" ht="12.75">
      <c r="B276" s="132"/>
      <c r="C276" s="101"/>
      <c r="D276" s="101" t="s">
        <v>377</v>
      </c>
      <c r="E276" s="101"/>
      <c r="F276" s="129">
        <v>55</v>
      </c>
      <c r="G276" s="140"/>
      <c r="H276" s="130"/>
    </row>
    <row r="277" spans="2:8" ht="12.75">
      <c r="B277" s="132"/>
      <c r="C277" s="101"/>
      <c r="D277" s="101" t="s">
        <v>186</v>
      </c>
      <c r="E277" s="101"/>
      <c r="F277" s="129">
        <v>42</v>
      </c>
      <c r="G277" s="140"/>
      <c r="H277" s="130"/>
    </row>
    <row r="278" spans="2:8" ht="12.75">
      <c r="B278" s="132"/>
      <c r="C278" s="101"/>
      <c r="D278" s="101" t="s">
        <v>378</v>
      </c>
      <c r="E278" s="101"/>
      <c r="F278" s="129">
        <v>106</v>
      </c>
      <c r="G278" s="140"/>
      <c r="H278" s="130"/>
    </row>
    <row r="279" spans="2:8" ht="12.75">
      <c r="B279" s="132"/>
      <c r="C279" s="101"/>
      <c r="D279" s="101" t="s">
        <v>379</v>
      </c>
      <c r="E279" s="101"/>
      <c r="F279" s="129">
        <v>40</v>
      </c>
      <c r="G279" s="140"/>
      <c r="H279" s="130"/>
    </row>
    <row r="280" spans="2:8" ht="12.75">
      <c r="B280" s="132"/>
      <c r="C280" s="101" t="s">
        <v>46</v>
      </c>
      <c r="D280" s="101"/>
      <c r="E280" s="101"/>
      <c r="F280" s="129"/>
      <c r="G280" s="140">
        <v>20</v>
      </c>
      <c r="H280" s="130"/>
    </row>
    <row r="281" spans="2:8" ht="12.75">
      <c r="B281" s="132"/>
      <c r="C281" s="101"/>
      <c r="D281" s="101"/>
      <c r="E281" s="101"/>
      <c r="F281" s="129"/>
      <c r="G281" s="139"/>
      <c r="H281" s="130"/>
    </row>
    <row r="282" spans="2:8" ht="14.25">
      <c r="B282" s="145" t="s">
        <v>47</v>
      </c>
      <c r="C282" s="101"/>
      <c r="D282" s="101"/>
      <c r="E282" s="101"/>
      <c r="F282" s="129"/>
      <c r="G282" s="146"/>
      <c r="H282" s="131">
        <f>SUM(G283:G296)</f>
        <v>988</v>
      </c>
    </row>
    <row r="283" spans="2:8" ht="12.75">
      <c r="B283" s="132"/>
      <c r="C283" s="101" t="s">
        <v>153</v>
      </c>
      <c r="D283" s="101"/>
      <c r="E283" s="101"/>
      <c r="F283" s="129"/>
      <c r="G283" s="140">
        <v>160</v>
      </c>
      <c r="H283" s="130"/>
    </row>
    <row r="284" spans="2:8" ht="12.75">
      <c r="B284" s="132"/>
      <c r="C284" s="101" t="s">
        <v>380</v>
      </c>
      <c r="D284" s="101"/>
      <c r="E284" s="101"/>
      <c r="F284" s="129"/>
      <c r="G284" s="140">
        <v>160</v>
      </c>
      <c r="H284" s="130"/>
    </row>
    <row r="285" spans="2:8" ht="12.75">
      <c r="B285" s="132"/>
      <c r="C285" s="101" t="s">
        <v>305</v>
      </c>
      <c r="D285" s="101"/>
      <c r="E285" s="101"/>
      <c r="F285" s="129"/>
      <c r="G285" s="140">
        <v>86</v>
      </c>
      <c r="H285" s="130"/>
    </row>
    <row r="286" spans="2:8" ht="12.75">
      <c r="B286" s="132"/>
      <c r="C286" s="101" t="s">
        <v>306</v>
      </c>
      <c r="D286" s="101"/>
      <c r="E286" s="101"/>
      <c r="F286" s="129"/>
      <c r="G286" s="140">
        <v>22</v>
      </c>
      <c r="H286" s="130"/>
    </row>
    <row r="287" spans="2:8" ht="12.75">
      <c r="B287" s="132"/>
      <c r="C287" s="101" t="s">
        <v>381</v>
      </c>
      <c r="D287" s="101"/>
      <c r="E287" s="101"/>
      <c r="F287" s="129"/>
      <c r="G287" s="140">
        <v>24</v>
      </c>
      <c r="H287" s="130"/>
    </row>
    <row r="288" spans="2:8" ht="12.75">
      <c r="B288" s="132"/>
      <c r="C288" s="101" t="s">
        <v>257</v>
      </c>
      <c r="D288" s="101"/>
      <c r="E288" s="101"/>
      <c r="F288" s="129"/>
      <c r="G288" s="140">
        <v>50</v>
      </c>
      <c r="H288" s="130"/>
    </row>
    <row r="289" spans="2:8" ht="12.75">
      <c r="B289" s="132"/>
      <c r="C289" s="101" t="s">
        <v>382</v>
      </c>
      <c r="D289" s="101"/>
      <c r="E289" s="101"/>
      <c r="F289" s="129"/>
      <c r="G289" s="140">
        <v>100</v>
      </c>
      <c r="H289" s="130"/>
    </row>
    <row r="290" spans="2:8" ht="12.75">
      <c r="B290" s="132"/>
      <c r="C290" s="101" t="s">
        <v>383</v>
      </c>
      <c r="D290" s="101"/>
      <c r="E290" s="101"/>
      <c r="F290" s="129"/>
      <c r="G290" s="140">
        <v>11</v>
      </c>
      <c r="H290" s="130"/>
    </row>
    <row r="291" spans="2:8" ht="12.75">
      <c r="B291" s="132"/>
      <c r="C291" s="101" t="s">
        <v>46</v>
      </c>
      <c r="D291" s="101"/>
      <c r="E291" s="101"/>
      <c r="F291" s="129"/>
      <c r="G291" s="140">
        <v>60</v>
      </c>
      <c r="H291" s="130"/>
    </row>
    <row r="292" spans="2:8" ht="12.75">
      <c r="B292" s="132"/>
      <c r="C292" s="101" t="s">
        <v>258</v>
      </c>
      <c r="D292" s="101"/>
      <c r="E292" s="101"/>
      <c r="F292" s="129"/>
      <c r="G292" s="140">
        <v>70</v>
      </c>
      <c r="H292" s="130"/>
    </row>
    <row r="293" spans="2:8" ht="12.75">
      <c r="B293" s="132"/>
      <c r="C293" s="101" t="s">
        <v>307</v>
      </c>
      <c r="D293" s="101"/>
      <c r="E293" s="101"/>
      <c r="F293" s="129"/>
      <c r="G293" s="140">
        <v>30</v>
      </c>
      <c r="H293" s="130"/>
    </row>
    <row r="294" spans="2:8" ht="12.75">
      <c r="B294" s="132"/>
      <c r="C294" s="101" t="s">
        <v>308</v>
      </c>
      <c r="D294" s="101"/>
      <c r="E294" s="101"/>
      <c r="F294" s="129"/>
      <c r="G294" s="140">
        <v>115</v>
      </c>
      <c r="H294" s="130"/>
    </row>
    <row r="295" spans="2:8" ht="12.75">
      <c r="B295" s="132"/>
      <c r="C295" s="101" t="s">
        <v>309</v>
      </c>
      <c r="D295" s="101"/>
      <c r="E295" s="101"/>
      <c r="F295" s="129"/>
      <c r="G295" s="140">
        <v>100</v>
      </c>
      <c r="H295" s="130"/>
    </row>
    <row r="296" spans="2:8" ht="12.75">
      <c r="B296" s="132"/>
      <c r="C296" s="101"/>
      <c r="D296" s="101"/>
      <c r="E296" s="101"/>
      <c r="F296" s="129"/>
      <c r="G296" s="140"/>
      <c r="H296" s="130"/>
    </row>
    <row r="297" spans="2:8" ht="14.25">
      <c r="B297" s="145" t="s">
        <v>310</v>
      </c>
      <c r="C297" s="101"/>
      <c r="D297" s="101"/>
      <c r="E297" s="101"/>
      <c r="F297" s="129"/>
      <c r="G297" s="140"/>
      <c r="H297" s="147">
        <v>400</v>
      </c>
    </row>
    <row r="298" spans="2:8" ht="12.75">
      <c r="B298" s="132"/>
      <c r="C298" s="101" t="s">
        <v>25</v>
      </c>
      <c r="D298" s="101"/>
      <c r="E298" s="101"/>
      <c r="F298" s="129"/>
      <c r="G298" s="140">
        <v>400</v>
      </c>
      <c r="H298" s="130"/>
    </row>
    <row r="299" spans="2:8" ht="12.75">
      <c r="B299" s="132"/>
      <c r="C299" s="101"/>
      <c r="D299" s="101"/>
      <c r="E299" s="101"/>
      <c r="F299" s="129"/>
      <c r="G299" s="140"/>
      <c r="H299" s="130"/>
    </row>
    <row r="300" spans="2:8" ht="14.25">
      <c r="B300" s="128" t="s">
        <v>42</v>
      </c>
      <c r="C300" s="101"/>
      <c r="D300" s="101"/>
      <c r="E300" s="101"/>
      <c r="F300" s="129"/>
      <c r="G300" s="148"/>
      <c r="H300" s="131">
        <f>SUM(G301:G303)</f>
        <v>250</v>
      </c>
    </row>
    <row r="301" spans="2:8" ht="12.75">
      <c r="B301" s="132"/>
      <c r="C301" s="101" t="s">
        <v>34</v>
      </c>
      <c r="D301" s="101"/>
      <c r="E301" s="101"/>
      <c r="F301" s="129"/>
      <c r="G301" s="139"/>
      <c r="H301" s="130"/>
    </row>
    <row r="302" spans="2:8" ht="12.75">
      <c r="B302" s="101"/>
      <c r="C302" s="101" t="s">
        <v>57</v>
      </c>
      <c r="D302" s="101"/>
      <c r="E302" s="101"/>
      <c r="F302" s="129"/>
      <c r="G302" s="136">
        <v>20</v>
      </c>
      <c r="H302" s="129"/>
    </row>
    <row r="303" spans="2:8" ht="12.75">
      <c r="B303" s="101"/>
      <c r="C303" s="101" t="s">
        <v>32</v>
      </c>
      <c r="D303" s="101"/>
      <c r="E303" s="101"/>
      <c r="F303" s="129"/>
      <c r="G303" s="136">
        <v>230</v>
      </c>
      <c r="H303" s="129"/>
    </row>
    <row r="304" spans="2:8" s="10" customFormat="1" ht="12.75">
      <c r="B304" s="135"/>
      <c r="C304" s="135"/>
      <c r="D304" s="135"/>
      <c r="E304" s="135"/>
      <c r="F304" s="136"/>
      <c r="G304" s="136"/>
      <c r="H304" s="136"/>
    </row>
    <row r="305" spans="2:8" s="7" customFormat="1" ht="14.25">
      <c r="B305" s="145" t="s">
        <v>89</v>
      </c>
      <c r="C305" s="104"/>
      <c r="D305" s="104"/>
      <c r="E305" s="104"/>
      <c r="F305" s="124"/>
      <c r="G305" s="124"/>
      <c r="H305" s="131">
        <f>SUM(G306:G308)</f>
        <v>302</v>
      </c>
    </row>
    <row r="306" spans="2:8" s="7" customFormat="1" ht="12.75">
      <c r="B306" s="104"/>
      <c r="C306" s="104" t="s">
        <v>90</v>
      </c>
      <c r="D306" s="104"/>
      <c r="E306" s="104"/>
      <c r="F306" s="124"/>
      <c r="G306" s="124">
        <v>270</v>
      </c>
      <c r="H306" s="124"/>
    </row>
    <row r="307" spans="2:8" s="7" customFormat="1" ht="12.75">
      <c r="B307" s="104"/>
      <c r="C307" s="104" t="s">
        <v>91</v>
      </c>
      <c r="D307" s="104"/>
      <c r="E307" s="104"/>
      <c r="F307" s="124"/>
      <c r="G307" s="124">
        <v>17</v>
      </c>
      <c r="H307" s="124"/>
    </row>
    <row r="308" spans="2:8" s="7" customFormat="1" ht="12.75">
      <c r="B308" s="104"/>
      <c r="C308" s="104" t="s">
        <v>154</v>
      </c>
      <c r="D308" s="104"/>
      <c r="E308" s="104"/>
      <c r="F308" s="124"/>
      <c r="G308" s="124">
        <v>15</v>
      </c>
      <c r="H308" s="124"/>
    </row>
    <row r="309" spans="2:8" s="7" customFormat="1" ht="12.75">
      <c r="B309" s="104"/>
      <c r="C309" s="104"/>
      <c r="D309" s="104"/>
      <c r="E309" s="104"/>
      <c r="F309" s="124"/>
      <c r="G309" s="124"/>
      <c r="H309" s="124"/>
    </row>
    <row r="310" spans="2:8" s="7" customFormat="1" ht="14.25">
      <c r="B310" s="145" t="s">
        <v>385</v>
      </c>
      <c r="C310" s="104"/>
      <c r="D310" s="104"/>
      <c r="E310" s="104"/>
      <c r="F310" s="124"/>
      <c r="G310" s="124"/>
      <c r="H310" s="131">
        <f>SUM(G311:G315)</f>
        <v>37</v>
      </c>
    </row>
    <row r="311" spans="2:8" s="7" customFormat="1" ht="12.75">
      <c r="B311" s="104"/>
      <c r="C311" s="149" t="s">
        <v>386</v>
      </c>
      <c r="D311" s="104"/>
      <c r="E311" s="104"/>
      <c r="F311" s="124"/>
      <c r="G311" s="124">
        <v>2</v>
      </c>
      <c r="H311" s="124"/>
    </row>
    <row r="312" spans="2:8" s="7" customFormat="1" ht="12.75">
      <c r="B312" s="104"/>
      <c r="C312" s="149" t="s">
        <v>387</v>
      </c>
      <c r="D312" s="104"/>
      <c r="E312" s="104"/>
      <c r="F312" s="124"/>
      <c r="G312" s="124">
        <v>30</v>
      </c>
      <c r="H312" s="124"/>
    </row>
    <row r="313" spans="2:8" s="7" customFormat="1" ht="12.75">
      <c r="B313" s="104"/>
      <c r="C313" s="103" t="s">
        <v>388</v>
      </c>
      <c r="D313" s="104"/>
      <c r="E313" s="104"/>
      <c r="F313" s="124"/>
      <c r="G313" s="124">
        <v>1</v>
      </c>
      <c r="H313" s="124"/>
    </row>
    <row r="314" spans="2:8" s="7" customFormat="1" ht="12.75">
      <c r="B314" s="104"/>
      <c r="C314" s="103" t="s">
        <v>389</v>
      </c>
      <c r="D314" s="104"/>
      <c r="E314" s="104"/>
      <c r="F314" s="124"/>
      <c r="G314" s="124">
        <v>3</v>
      </c>
      <c r="H314" s="124"/>
    </row>
    <row r="315" spans="2:8" s="7" customFormat="1" ht="12.75">
      <c r="B315" s="104"/>
      <c r="C315" s="103" t="s">
        <v>390</v>
      </c>
      <c r="D315" s="104"/>
      <c r="E315" s="104"/>
      <c r="F315" s="124"/>
      <c r="G315" s="124">
        <v>1</v>
      </c>
      <c r="H315" s="124"/>
    </row>
    <row r="316" spans="3:8" s="7" customFormat="1" ht="12.75">
      <c r="C316" s="75"/>
      <c r="F316" s="8"/>
      <c r="G316" s="8"/>
      <c r="H316" s="8"/>
    </row>
    <row r="317" spans="2:8" s="7" customFormat="1" ht="14.25">
      <c r="B317" s="41"/>
      <c r="C317" s="41" t="s">
        <v>458</v>
      </c>
      <c r="F317" s="8"/>
      <c r="H317" s="59">
        <v>2335</v>
      </c>
    </row>
    <row r="318" spans="2:8" s="7" customFormat="1" ht="14.25">
      <c r="B318" s="41"/>
      <c r="C318" s="41" t="s">
        <v>279</v>
      </c>
      <c r="F318" s="8"/>
      <c r="H318" s="41">
        <v>171</v>
      </c>
    </row>
    <row r="319" spans="2:8" s="7" customFormat="1" ht="14.25">
      <c r="B319" s="41"/>
      <c r="C319" s="41" t="s">
        <v>450</v>
      </c>
      <c r="D319" s="75"/>
      <c r="F319" s="8"/>
      <c r="H319" s="59">
        <v>379</v>
      </c>
    </row>
    <row r="320" spans="2:8" s="7" customFormat="1" ht="14.25">
      <c r="B320" s="41"/>
      <c r="C320" s="41" t="s">
        <v>451</v>
      </c>
      <c r="D320" s="75"/>
      <c r="F320" s="8"/>
      <c r="H320" s="59">
        <v>908</v>
      </c>
    </row>
    <row r="321" spans="2:8" s="7" customFormat="1" ht="14.25">
      <c r="B321" s="41"/>
      <c r="C321" s="41" t="s">
        <v>452</v>
      </c>
      <c r="D321" s="75"/>
      <c r="F321" s="8"/>
      <c r="H321" s="59">
        <v>753</v>
      </c>
    </row>
    <row r="322" spans="2:8" ht="14.25">
      <c r="B322" s="26"/>
      <c r="D322" s="41"/>
      <c r="F322" s="4"/>
      <c r="G322" s="28"/>
      <c r="H322" s="16"/>
    </row>
    <row r="323" spans="1:8" ht="14.25">
      <c r="A323" s="7"/>
      <c r="B323" s="26" t="s">
        <v>58</v>
      </c>
      <c r="F323" s="4"/>
      <c r="G323" s="28"/>
      <c r="H323" s="49">
        <f>SUM(G324:G332)</f>
        <v>385</v>
      </c>
    </row>
    <row r="324" spans="3:8" s="7" customFormat="1" ht="12.75">
      <c r="C324" s="7" t="s">
        <v>28</v>
      </c>
      <c r="F324" s="8"/>
      <c r="G324" s="8">
        <v>90</v>
      </c>
      <c r="H324" s="99"/>
    </row>
    <row r="325" spans="3:8" s="7" customFormat="1" ht="12.75">
      <c r="C325" s="7" t="s">
        <v>46</v>
      </c>
      <c r="F325" s="8"/>
      <c r="G325" s="8">
        <v>70</v>
      </c>
      <c r="H325" s="99"/>
    </row>
    <row r="326" spans="3:8" s="7" customFormat="1" ht="12.75">
      <c r="C326" s="7" t="s">
        <v>159</v>
      </c>
      <c r="F326" s="8"/>
      <c r="G326" s="8">
        <v>40</v>
      </c>
      <c r="H326" s="99"/>
    </row>
    <row r="327" spans="3:8" s="7" customFormat="1" ht="12.75">
      <c r="C327" s="75" t="s">
        <v>259</v>
      </c>
      <c r="F327" s="8"/>
      <c r="G327" s="8">
        <v>50</v>
      </c>
      <c r="H327" s="99"/>
    </row>
    <row r="328" spans="3:8" s="7" customFormat="1" ht="12.75">
      <c r="C328" s="75" t="s">
        <v>189</v>
      </c>
      <c r="F328" s="8"/>
      <c r="G328" s="8">
        <v>20</v>
      </c>
      <c r="H328" s="99"/>
    </row>
    <row r="329" spans="3:8" s="7" customFormat="1" ht="12.75">
      <c r="C329" s="7" t="s">
        <v>133</v>
      </c>
      <c r="F329" s="8"/>
      <c r="G329" s="8">
        <v>35</v>
      </c>
      <c r="H329" s="99"/>
    </row>
    <row r="330" spans="3:8" s="7" customFormat="1" ht="12.75">
      <c r="C330" s="7" t="s">
        <v>134</v>
      </c>
      <c r="F330" s="8"/>
      <c r="G330" s="8"/>
      <c r="H330" s="99"/>
    </row>
    <row r="331" spans="4:8" s="7" customFormat="1" ht="12.75">
      <c r="D331" s="7" t="s">
        <v>135</v>
      </c>
      <c r="F331" s="8"/>
      <c r="G331" s="8">
        <v>30</v>
      </c>
      <c r="H331" s="99"/>
    </row>
    <row r="332" spans="3:8" s="7" customFormat="1" ht="12.75">
      <c r="C332" s="75" t="s">
        <v>503</v>
      </c>
      <c r="F332" s="8"/>
      <c r="G332" s="8">
        <v>50</v>
      </c>
      <c r="H332" s="99"/>
    </row>
    <row r="333" spans="6:8" s="7" customFormat="1" ht="12.75">
      <c r="F333" s="8"/>
      <c r="G333" s="8"/>
      <c r="H333" s="99"/>
    </row>
    <row r="334" spans="1:8" s="7" customFormat="1" ht="12.75">
      <c r="A334" s="75" t="s">
        <v>510</v>
      </c>
      <c r="F334" s="8"/>
      <c r="G334" s="8"/>
      <c r="H334" s="99"/>
    </row>
    <row r="335" spans="1:8" s="7" customFormat="1" ht="12.75">
      <c r="A335" s="75" t="s">
        <v>509</v>
      </c>
      <c r="F335" s="8"/>
      <c r="G335" s="8"/>
      <c r="H335" s="99"/>
    </row>
    <row r="336" spans="3:8" s="7" customFormat="1" ht="12.75">
      <c r="C336" s="75"/>
      <c r="F336" s="8"/>
      <c r="G336" s="8"/>
      <c r="H336" s="99"/>
    </row>
    <row r="337" spans="2:8" s="7" customFormat="1" ht="12.75">
      <c r="B337" s="5" t="s">
        <v>498</v>
      </c>
      <c r="C337" s="75"/>
      <c r="F337" s="8"/>
      <c r="G337" s="8"/>
      <c r="H337" s="99"/>
    </row>
    <row r="338" spans="3:8" s="7" customFormat="1" ht="12.75">
      <c r="C338" s="75"/>
      <c r="F338" s="8"/>
      <c r="G338" s="8"/>
      <c r="H338" s="99"/>
    </row>
    <row r="339" spans="3:8" s="7" customFormat="1" ht="12.75">
      <c r="C339"/>
      <c r="D339"/>
      <c r="E339" s="17"/>
      <c r="F339"/>
      <c r="G339" s="69" t="s">
        <v>453</v>
      </c>
      <c r="H339" s="160" t="s">
        <v>454</v>
      </c>
    </row>
    <row r="340" spans="3:8" s="7" customFormat="1" ht="13.5" thickBot="1">
      <c r="C340"/>
      <c r="D340" s="69" t="s">
        <v>455</v>
      </c>
      <c r="E340" s="156" t="s">
        <v>456</v>
      </c>
      <c r="F340" s="161"/>
      <c r="G340" s="162" t="s">
        <v>220</v>
      </c>
      <c r="H340" s="163" t="s">
        <v>220</v>
      </c>
    </row>
    <row r="341" spans="3:8" s="7" customFormat="1" ht="12.75">
      <c r="C341"/>
      <c r="D341" s="72" t="s">
        <v>457</v>
      </c>
      <c r="E341" s="164" t="s">
        <v>214</v>
      </c>
      <c r="F341" s="165" t="s">
        <v>215</v>
      </c>
      <c r="G341" s="166" t="s">
        <v>147</v>
      </c>
      <c r="H341" s="167"/>
    </row>
    <row r="342" spans="3:8" s="7" customFormat="1" ht="12.75">
      <c r="C342" s="168"/>
      <c r="D342" s="157"/>
      <c r="E342" s="169"/>
      <c r="F342" s="170"/>
      <c r="G342" s="171"/>
      <c r="H342" s="172"/>
    </row>
    <row r="343" spans="3:8" s="7" customFormat="1" ht="12.75">
      <c r="C343" s="172" t="s">
        <v>447</v>
      </c>
      <c r="D343" s="68">
        <f>G343+H343</f>
        <v>500</v>
      </c>
      <c r="E343" s="110">
        <v>51</v>
      </c>
      <c r="F343" s="64">
        <v>449</v>
      </c>
      <c r="G343" s="173">
        <f>SUM(E343:F343)</f>
        <v>500</v>
      </c>
      <c r="H343" s="172">
        <v>0</v>
      </c>
    </row>
    <row r="344" spans="3:8" s="7" customFormat="1" ht="12.75">
      <c r="C344" s="172" t="s">
        <v>100</v>
      </c>
      <c r="D344" s="68">
        <f>G344+H344</f>
        <v>400</v>
      </c>
      <c r="E344" s="110">
        <v>291</v>
      </c>
      <c r="F344" s="64">
        <v>109</v>
      </c>
      <c r="G344" s="173">
        <f>SUM(E344:F344)</f>
        <v>400</v>
      </c>
      <c r="H344" s="172">
        <v>0</v>
      </c>
    </row>
    <row r="345" spans="3:8" s="7" customFormat="1" ht="12.75">
      <c r="C345" s="172" t="s">
        <v>16</v>
      </c>
      <c r="D345" s="68">
        <f>G345+H345</f>
        <v>1500</v>
      </c>
      <c r="E345" s="110">
        <v>944</v>
      </c>
      <c r="F345" s="64">
        <v>350</v>
      </c>
      <c r="G345" s="173">
        <f>SUM(E345:F345)</f>
        <v>1294</v>
      </c>
      <c r="H345" s="172">
        <v>206</v>
      </c>
    </row>
    <row r="346" spans="3:8" s="7" customFormat="1" ht="12.75">
      <c r="C346" s="172" t="s">
        <v>448</v>
      </c>
      <c r="D346" s="68">
        <f>G346+H346</f>
        <v>300</v>
      </c>
      <c r="E346" s="174">
        <v>125</v>
      </c>
      <c r="F346" s="159">
        <v>175</v>
      </c>
      <c r="G346" s="173">
        <f>SUM(E346:F346)</f>
        <v>300</v>
      </c>
      <c r="H346" s="172">
        <v>0</v>
      </c>
    </row>
    <row r="347" spans="3:8" s="7" customFormat="1" ht="12.75">
      <c r="C347" s="175" t="s">
        <v>449</v>
      </c>
      <c r="D347" s="176">
        <f>SUM(D343:D346)</f>
        <v>2700</v>
      </c>
      <c r="E347" s="177">
        <f>SUM(E343:E346)</f>
        <v>1411</v>
      </c>
      <c r="F347" s="64">
        <f>SUM(F343:F346)</f>
        <v>1083</v>
      </c>
      <c r="G347" s="173">
        <f>SUM(G343:G346)</f>
        <v>2494</v>
      </c>
      <c r="H347" s="95">
        <f>SUM(H343:H346)</f>
        <v>206</v>
      </c>
    </row>
    <row r="348" spans="3:8" s="7" customFormat="1" ht="13.5" thickBot="1">
      <c r="C348" s="167"/>
      <c r="D348" s="178"/>
      <c r="E348" s="179"/>
      <c r="F348" s="180"/>
      <c r="G348" s="181"/>
      <c r="H348" s="167"/>
    </row>
    <row r="349" spans="3:8" s="7" customFormat="1" ht="12.75">
      <c r="C349" s="9"/>
      <c r="D349" s="9"/>
      <c r="E349" s="9"/>
      <c r="F349" s="9"/>
      <c r="G349" s="79"/>
      <c r="H349" s="9"/>
    </row>
    <row r="350" spans="6:8" s="7" customFormat="1" ht="12.75">
      <c r="F350" s="8"/>
      <c r="G350" s="8"/>
      <c r="H350" s="8"/>
    </row>
    <row r="351" spans="1:20" s="7" customFormat="1" ht="15.75">
      <c r="A351" s="18" t="s">
        <v>18</v>
      </c>
      <c r="F351" s="8"/>
      <c r="G351" s="8"/>
      <c r="H351" s="47"/>
      <c r="I351" s="42">
        <f>H354+H391</f>
        <v>111963</v>
      </c>
      <c r="S351" s="42"/>
      <c r="T351" s="42"/>
    </row>
    <row r="352" spans="1:10" s="7" customFormat="1" ht="12.75">
      <c r="A352" s="3"/>
      <c r="F352" s="8"/>
      <c r="G352" s="8"/>
      <c r="H352" s="14"/>
      <c r="I352" s="40"/>
      <c r="J352" s="58"/>
    </row>
    <row r="353" spans="1:9" ht="12.75">
      <c r="A353" t="s">
        <v>19</v>
      </c>
      <c r="F353" s="4"/>
      <c r="G353" s="4"/>
      <c r="H353" s="6"/>
      <c r="I353" s="3"/>
    </row>
    <row r="354" spans="1:20" ht="12.75">
      <c r="A354" s="4"/>
      <c r="B354" s="12" t="s">
        <v>499</v>
      </c>
      <c r="F354" s="4"/>
      <c r="H354" s="150">
        <f>SUM(H356:H389)</f>
        <v>106830</v>
      </c>
      <c r="I354" s="150"/>
      <c r="S354" s="39"/>
      <c r="T354" s="39"/>
    </row>
    <row r="355" spans="1:8" ht="12.75">
      <c r="A355" s="4"/>
      <c r="B355" s="10" t="s">
        <v>175</v>
      </c>
      <c r="F355" s="4"/>
      <c r="H355" s="150"/>
    </row>
    <row r="356" spans="1:9" ht="12.75">
      <c r="A356" s="4"/>
      <c r="B356" s="10"/>
      <c r="C356" t="s">
        <v>353</v>
      </c>
      <c r="F356" s="4"/>
      <c r="H356" s="151">
        <v>55800</v>
      </c>
      <c r="I356" s="17"/>
    </row>
    <row r="357" spans="1:9" ht="12.75">
      <c r="A357" s="4"/>
      <c r="B357" s="12"/>
      <c r="C357" t="s">
        <v>229</v>
      </c>
      <c r="F357" s="4"/>
      <c r="H357" s="151">
        <v>1900</v>
      </c>
      <c r="I357" s="17"/>
    </row>
    <row r="358" spans="1:9" ht="12.75">
      <c r="A358" s="4"/>
      <c r="B358" s="12"/>
      <c r="C358" t="s">
        <v>311</v>
      </c>
      <c r="F358" s="4"/>
      <c r="H358" s="151">
        <v>350</v>
      </c>
      <c r="I358" s="17"/>
    </row>
    <row r="359" spans="1:9" ht="12.75">
      <c r="A359" s="4"/>
      <c r="B359" t="s">
        <v>179</v>
      </c>
      <c r="F359" s="4"/>
      <c r="H359" s="151"/>
      <c r="I359" s="17"/>
    </row>
    <row r="360" spans="1:9" ht="12.75">
      <c r="A360" s="4"/>
      <c r="C360" t="s">
        <v>230</v>
      </c>
      <c r="F360" s="4"/>
      <c r="H360" s="151">
        <v>12500</v>
      </c>
      <c r="I360" s="17"/>
    </row>
    <row r="361" spans="1:9" ht="12.75">
      <c r="A361" s="4"/>
      <c r="C361" t="s">
        <v>231</v>
      </c>
      <c r="F361" s="4"/>
      <c r="H361" s="151">
        <v>550</v>
      </c>
      <c r="I361" s="17"/>
    </row>
    <row r="362" spans="1:9" ht="12.75">
      <c r="A362" s="4"/>
      <c r="B362" t="s">
        <v>232</v>
      </c>
      <c r="E362" s="4"/>
      <c r="H362" s="151">
        <v>3200</v>
      </c>
      <c r="I362" s="17"/>
    </row>
    <row r="363" spans="1:9" ht="12.75">
      <c r="A363" s="4"/>
      <c r="B363" t="s">
        <v>48</v>
      </c>
      <c r="E363" s="4"/>
      <c r="H363" s="151">
        <v>400</v>
      </c>
      <c r="I363" s="17"/>
    </row>
    <row r="364" spans="1:9" ht="12.75">
      <c r="A364" s="4"/>
      <c r="B364" t="s">
        <v>295</v>
      </c>
      <c r="H364" s="151">
        <v>14000</v>
      </c>
      <c r="I364" s="17"/>
    </row>
    <row r="365" spans="1:9" ht="12.75">
      <c r="A365" s="11"/>
      <c r="B365" t="s">
        <v>110</v>
      </c>
      <c r="F365" s="4"/>
      <c r="H365" s="151">
        <v>250</v>
      </c>
      <c r="I365" s="17"/>
    </row>
    <row r="366" spans="1:9" ht="12.75">
      <c r="A366" s="11"/>
      <c r="B366" t="s">
        <v>267</v>
      </c>
      <c r="F366" s="4"/>
      <c r="H366" s="151">
        <v>550</v>
      </c>
      <c r="I366" s="17"/>
    </row>
    <row r="367" spans="1:9" ht="12.75">
      <c r="A367" s="11"/>
      <c r="B367" t="s">
        <v>190</v>
      </c>
      <c r="F367" s="4"/>
      <c r="H367" s="151">
        <v>700</v>
      </c>
      <c r="I367" s="17"/>
    </row>
    <row r="368" spans="1:9" ht="12.75">
      <c r="A368" s="11"/>
      <c r="B368" s="10" t="s">
        <v>297</v>
      </c>
      <c r="C368" s="10"/>
      <c r="D368" s="10"/>
      <c r="E368" s="10"/>
      <c r="F368" s="11"/>
      <c r="H368" s="151">
        <v>600</v>
      </c>
      <c r="I368" s="17"/>
    </row>
    <row r="369" spans="1:9" ht="12.75">
      <c r="A369" s="11"/>
      <c r="B369" s="10" t="s">
        <v>312</v>
      </c>
      <c r="C369" s="10"/>
      <c r="D369" s="10"/>
      <c r="E369" s="10"/>
      <c r="F369" s="11"/>
      <c r="H369" s="151">
        <v>150</v>
      </c>
      <c r="I369" s="17"/>
    </row>
    <row r="370" spans="1:9" ht="12.75">
      <c r="A370" s="11"/>
      <c r="B370" s="10" t="s">
        <v>140</v>
      </c>
      <c r="C370" s="10"/>
      <c r="D370" s="10"/>
      <c r="E370" s="10"/>
      <c r="F370" s="11"/>
      <c r="H370" s="151"/>
      <c r="I370" s="17"/>
    </row>
    <row r="371" spans="1:9" ht="12.75">
      <c r="A371" s="11"/>
      <c r="B371" s="10" t="s">
        <v>66</v>
      </c>
      <c r="C371" s="10"/>
      <c r="D371" s="10"/>
      <c r="E371" s="10"/>
      <c r="F371" s="11"/>
      <c r="H371" s="151">
        <v>780</v>
      </c>
      <c r="I371" s="17"/>
    </row>
    <row r="372" spans="1:9" ht="12.75">
      <c r="A372" s="11"/>
      <c r="B372" s="10" t="s">
        <v>67</v>
      </c>
      <c r="C372" s="10"/>
      <c r="D372" s="10"/>
      <c r="E372" s="10"/>
      <c r="F372" s="11"/>
      <c r="H372" s="151">
        <v>650</v>
      </c>
      <c r="I372" s="17"/>
    </row>
    <row r="373" spans="1:9" ht="12.75">
      <c r="A373" s="11"/>
      <c r="B373" s="10" t="s">
        <v>68</v>
      </c>
      <c r="H373" s="151">
        <v>655</v>
      </c>
      <c r="I373" s="17"/>
    </row>
    <row r="374" spans="1:9" ht="12.75">
      <c r="A374" s="11"/>
      <c r="B374" s="10" t="s">
        <v>141</v>
      </c>
      <c r="G374" s="99"/>
      <c r="H374" s="151">
        <v>432</v>
      </c>
      <c r="I374" s="74"/>
    </row>
    <row r="375" spans="1:9" s="10" customFormat="1" ht="12.75">
      <c r="A375" s="4"/>
      <c r="B375" s="10" t="s">
        <v>142</v>
      </c>
      <c r="C375"/>
      <c r="D375"/>
      <c r="E375"/>
      <c r="F375"/>
      <c r="G375"/>
      <c r="H375" s="152">
        <v>102</v>
      </c>
      <c r="I375" s="34"/>
    </row>
    <row r="376" spans="1:9" s="10" customFormat="1" ht="12.75">
      <c r="A376" s="4"/>
      <c r="B376" s="10" t="s">
        <v>391</v>
      </c>
      <c r="C376"/>
      <c r="D376"/>
      <c r="E376"/>
      <c r="F376"/>
      <c r="G376"/>
      <c r="H376" s="152">
        <v>40</v>
      </c>
      <c r="I376" s="34"/>
    </row>
    <row r="377" spans="1:9" s="10" customFormat="1" ht="12.75">
      <c r="A377" s="4"/>
      <c r="B377" s="10" t="s">
        <v>143</v>
      </c>
      <c r="C377"/>
      <c r="D377"/>
      <c r="E377"/>
      <c r="F377"/>
      <c r="G377"/>
      <c r="H377" s="152">
        <v>30</v>
      </c>
      <c r="I377" s="34"/>
    </row>
    <row r="378" spans="1:9" ht="12.75">
      <c r="A378" s="4"/>
      <c r="B378" s="10" t="s">
        <v>298</v>
      </c>
      <c r="G378" s="6"/>
      <c r="H378" s="151">
        <v>400</v>
      </c>
      <c r="I378" s="78"/>
    </row>
    <row r="379" spans="1:9" ht="12.75">
      <c r="A379" s="4"/>
      <c r="B379" t="s">
        <v>291</v>
      </c>
      <c r="F379" s="4"/>
      <c r="G379" s="6"/>
      <c r="H379" s="151">
        <v>5276</v>
      </c>
      <c r="I379" s="78"/>
    </row>
    <row r="380" spans="1:9" ht="12.75">
      <c r="A380" s="4"/>
      <c r="B380" t="s">
        <v>292</v>
      </c>
      <c r="F380" s="4"/>
      <c r="G380" s="6"/>
      <c r="H380" s="151">
        <v>764</v>
      </c>
      <c r="I380" s="78"/>
    </row>
    <row r="381" spans="1:9" ht="12.75">
      <c r="A381" s="4"/>
      <c r="B381" t="s">
        <v>491</v>
      </c>
      <c r="F381" s="4"/>
      <c r="G381" s="6"/>
      <c r="H381" s="151">
        <v>270</v>
      </c>
      <c r="I381" s="78"/>
    </row>
    <row r="382" spans="1:9" ht="12.75">
      <c r="A382" s="4"/>
      <c r="B382" t="s">
        <v>492</v>
      </c>
      <c r="F382" s="4"/>
      <c r="G382" s="6"/>
      <c r="H382" s="151">
        <v>89</v>
      </c>
      <c r="I382" s="78"/>
    </row>
    <row r="383" spans="1:9" ht="12.75">
      <c r="A383" s="4"/>
      <c r="B383" t="s">
        <v>293</v>
      </c>
      <c r="F383" s="4"/>
      <c r="G383" s="6"/>
      <c r="H383" s="151">
        <v>635</v>
      </c>
      <c r="I383" s="78"/>
    </row>
    <row r="384" spans="1:9" ht="12.75">
      <c r="A384" s="4"/>
      <c r="B384" t="s">
        <v>337</v>
      </c>
      <c r="F384" s="4"/>
      <c r="G384" s="99"/>
      <c r="H384" s="151">
        <v>1730</v>
      </c>
      <c r="I384" s="78"/>
    </row>
    <row r="385" spans="1:9" ht="12.75">
      <c r="A385" s="4"/>
      <c r="B385" t="s">
        <v>438</v>
      </c>
      <c r="F385" s="4"/>
      <c r="G385" s="99"/>
      <c r="H385" s="151">
        <v>800</v>
      </c>
      <c r="I385" s="78"/>
    </row>
    <row r="386" spans="1:9" ht="12.75">
      <c r="A386" s="4"/>
      <c r="B386" t="s">
        <v>338</v>
      </c>
      <c r="F386" s="4"/>
      <c r="G386" s="6"/>
      <c r="H386" s="151">
        <v>676</v>
      </c>
      <c r="I386" s="78"/>
    </row>
    <row r="387" spans="1:9" ht="12.75">
      <c r="A387" s="4"/>
      <c r="B387" t="s">
        <v>443</v>
      </c>
      <c r="F387" s="4"/>
      <c r="G387" s="6"/>
      <c r="H387" s="151">
        <v>185</v>
      </c>
      <c r="I387" s="78"/>
    </row>
    <row r="388" spans="1:9" ht="12.75">
      <c r="A388" s="4"/>
      <c r="B388" t="s">
        <v>489</v>
      </c>
      <c r="F388" s="4"/>
      <c r="G388" s="6"/>
      <c r="H388" s="151">
        <v>366</v>
      </c>
      <c r="I388" s="78"/>
    </row>
    <row r="389" spans="1:9" ht="12" customHeight="1">
      <c r="A389" s="4"/>
      <c r="B389" t="s">
        <v>69</v>
      </c>
      <c r="F389" s="4"/>
      <c r="H389" s="151">
        <v>2000</v>
      </c>
      <c r="I389" s="17"/>
    </row>
    <row r="390" spans="1:9" ht="12.75">
      <c r="A390" s="4"/>
      <c r="F390" s="4"/>
      <c r="H390" s="151"/>
      <c r="I390" s="16"/>
    </row>
    <row r="391" spans="1:9" ht="12.75">
      <c r="A391" s="4"/>
      <c r="B391" s="12" t="s">
        <v>20</v>
      </c>
      <c r="E391" s="4"/>
      <c r="F391" s="4"/>
      <c r="H391" s="150">
        <f>SUM(H392:H398)</f>
        <v>5133</v>
      </c>
      <c r="I391" s="39"/>
    </row>
    <row r="392" spans="1:9" ht="12.75">
      <c r="A392" s="4"/>
      <c r="B392" s="10" t="s">
        <v>167</v>
      </c>
      <c r="E392" s="4"/>
      <c r="F392" s="4"/>
      <c r="H392" s="151">
        <v>3609</v>
      </c>
      <c r="I392" s="17"/>
    </row>
    <row r="393" spans="1:9" ht="12.75">
      <c r="A393" s="4"/>
      <c r="B393" s="10" t="s">
        <v>313</v>
      </c>
      <c r="E393" s="4"/>
      <c r="F393" s="4"/>
      <c r="H393" s="151">
        <v>110</v>
      </c>
      <c r="I393" s="17"/>
    </row>
    <row r="394" spans="1:9" ht="12.75">
      <c r="A394" s="4"/>
      <c r="B394" s="10" t="s">
        <v>294</v>
      </c>
      <c r="E394" s="4"/>
      <c r="F394" s="4"/>
      <c r="H394" s="151">
        <v>356</v>
      </c>
      <c r="I394" s="17"/>
    </row>
    <row r="395" spans="1:9" ht="12.75">
      <c r="A395" s="4"/>
      <c r="B395" s="10" t="s">
        <v>281</v>
      </c>
      <c r="E395" s="4"/>
      <c r="F395" s="4"/>
      <c r="G395" s="6"/>
      <c r="H395" s="151">
        <v>83</v>
      </c>
      <c r="I395" s="17"/>
    </row>
    <row r="396" spans="1:9" ht="12.75">
      <c r="A396" s="4"/>
      <c r="B396" s="10" t="s">
        <v>439</v>
      </c>
      <c r="E396" s="4"/>
      <c r="F396" s="4"/>
      <c r="G396" s="6"/>
      <c r="H396" s="151">
        <v>600</v>
      </c>
      <c r="I396" s="17"/>
    </row>
    <row r="397" spans="1:8" ht="12.75">
      <c r="A397" s="4"/>
      <c r="B397" s="10" t="s">
        <v>444</v>
      </c>
      <c r="H397" s="151">
        <v>33</v>
      </c>
    </row>
    <row r="398" spans="1:8" ht="12.75">
      <c r="A398" s="4"/>
      <c r="B398" s="10" t="s">
        <v>490</v>
      </c>
      <c r="H398" s="151">
        <v>342</v>
      </c>
    </row>
    <row r="399" ht="12.75">
      <c r="A399" s="4"/>
    </row>
    <row r="400" ht="12.75">
      <c r="A400" s="4"/>
    </row>
    <row r="401" spans="1:9" ht="15.75">
      <c r="A401" s="18" t="s">
        <v>118</v>
      </c>
      <c r="B401" s="12"/>
      <c r="E401" s="4"/>
      <c r="F401" s="4"/>
      <c r="H401" s="11"/>
      <c r="I401" s="50">
        <v>36322</v>
      </c>
    </row>
    <row r="402" spans="1:8" ht="12.75">
      <c r="A402" s="4"/>
      <c r="B402" s="10"/>
      <c r="E402" s="4"/>
      <c r="F402" s="4"/>
      <c r="H402" s="29"/>
    </row>
    <row r="403" spans="1:8" ht="12.75">
      <c r="A403" s="30" t="s">
        <v>217</v>
      </c>
      <c r="B403" s="12"/>
      <c r="E403" s="4"/>
      <c r="F403" s="4"/>
      <c r="H403" s="13"/>
    </row>
    <row r="404" spans="1:8" ht="12.75">
      <c r="A404" s="30" t="s">
        <v>218</v>
      </c>
      <c r="B404" s="12"/>
      <c r="E404" s="4"/>
      <c r="F404" s="4"/>
      <c r="H404" s="13"/>
    </row>
    <row r="405" spans="1:8" ht="12.75">
      <c r="A405" s="30" t="s">
        <v>225</v>
      </c>
      <c r="B405" s="12"/>
      <c r="E405" s="4"/>
      <c r="F405" s="4"/>
      <c r="H405" s="13"/>
    </row>
    <row r="406" spans="1:8" ht="12.75">
      <c r="A406" s="30" t="s">
        <v>219</v>
      </c>
      <c r="B406" s="12"/>
      <c r="E406" s="4"/>
      <c r="F406" s="4"/>
      <c r="H406" s="13"/>
    </row>
    <row r="407" spans="1:8" ht="12.75">
      <c r="A407" s="30"/>
      <c r="B407" s="12"/>
      <c r="E407" s="4"/>
      <c r="F407" s="4"/>
      <c r="H407" s="13"/>
    </row>
    <row r="408" spans="6:8" ht="12.75">
      <c r="F408" s="4"/>
      <c r="G408" s="4"/>
      <c r="H408" s="4"/>
    </row>
    <row r="409" spans="1:9" ht="15.75">
      <c r="A409" s="18" t="s">
        <v>21</v>
      </c>
      <c r="F409" s="4"/>
      <c r="G409" s="4"/>
      <c r="H409" s="6"/>
      <c r="I409" s="42">
        <f>SUM(H411:H429)</f>
        <v>4817</v>
      </c>
    </row>
    <row r="410" spans="1:9" ht="15.75">
      <c r="A410" s="18"/>
      <c r="F410" s="4"/>
      <c r="G410" s="4"/>
      <c r="H410" s="6"/>
      <c r="I410" s="42"/>
    </row>
    <row r="411" spans="2:8" ht="12.75">
      <c r="B411" s="5" t="s">
        <v>35</v>
      </c>
      <c r="G411" s="4"/>
      <c r="H411" s="83">
        <v>0</v>
      </c>
    </row>
    <row r="412" spans="2:8" ht="12.75">
      <c r="B412" t="s">
        <v>459</v>
      </c>
      <c r="G412" s="4"/>
      <c r="H412" s="84"/>
    </row>
    <row r="413" spans="2:8" ht="12.75">
      <c r="B413" t="s">
        <v>460</v>
      </c>
      <c r="G413" s="4"/>
      <c r="H413" s="84"/>
    </row>
    <row r="414" spans="7:8" ht="12.75">
      <c r="G414" s="4"/>
      <c r="H414" s="84"/>
    </row>
    <row r="415" spans="2:8" ht="12.75">
      <c r="B415" s="5" t="s">
        <v>145</v>
      </c>
      <c r="G415" s="4"/>
      <c r="H415" s="83">
        <v>1733</v>
      </c>
    </row>
    <row r="416" spans="2:8" ht="12.75">
      <c r="B416" s="7" t="s">
        <v>176</v>
      </c>
      <c r="G416" s="4"/>
      <c r="H416" s="84"/>
    </row>
    <row r="417" spans="2:8" ht="12.75">
      <c r="B417" s="7" t="s">
        <v>177</v>
      </c>
      <c r="G417" s="4"/>
      <c r="H417" s="84"/>
    </row>
    <row r="418" spans="2:8" ht="12.75">
      <c r="B418" s="7"/>
      <c r="G418" s="4"/>
      <c r="H418" s="84"/>
    </row>
    <row r="419" spans="2:8" ht="12.75">
      <c r="B419" s="5" t="s">
        <v>445</v>
      </c>
      <c r="G419" s="4"/>
      <c r="H419" s="84">
        <v>906</v>
      </c>
    </row>
    <row r="420" spans="2:8" ht="12.75">
      <c r="B420" s="75" t="s">
        <v>446</v>
      </c>
      <c r="G420" s="4"/>
      <c r="H420" s="84"/>
    </row>
    <row r="421" spans="2:8" ht="12.75">
      <c r="B421" s="75"/>
      <c r="G421" s="4"/>
      <c r="H421" s="39"/>
    </row>
    <row r="422" spans="2:8" ht="12.75">
      <c r="B422" s="5" t="s">
        <v>276</v>
      </c>
      <c r="G422" s="4"/>
      <c r="H422" s="39">
        <v>400</v>
      </c>
    </row>
    <row r="423" spans="2:8" ht="12.75">
      <c r="B423" s="75" t="s">
        <v>299</v>
      </c>
      <c r="G423" s="4"/>
      <c r="H423" s="39"/>
    </row>
    <row r="424" spans="2:8" ht="12.75">
      <c r="B424" s="7"/>
      <c r="G424" s="4"/>
      <c r="H424" s="39"/>
    </row>
    <row r="425" spans="2:8" ht="12.75">
      <c r="B425" s="5" t="s">
        <v>440</v>
      </c>
      <c r="G425" s="4"/>
      <c r="H425" s="39">
        <v>330</v>
      </c>
    </row>
    <row r="426" spans="2:8" ht="12.75">
      <c r="B426" s="75" t="s">
        <v>441</v>
      </c>
      <c r="G426" s="4"/>
      <c r="H426" s="4"/>
    </row>
    <row r="427" spans="2:8" ht="12.75">
      <c r="B427" s="75" t="s">
        <v>442</v>
      </c>
      <c r="G427" s="4"/>
      <c r="H427" s="4"/>
    </row>
    <row r="428" spans="2:8" ht="12.75">
      <c r="B428" s="75"/>
      <c r="G428" s="4"/>
      <c r="H428" s="4"/>
    </row>
    <row r="429" spans="2:8" ht="12.75">
      <c r="B429" s="5" t="s">
        <v>487</v>
      </c>
      <c r="G429" s="4"/>
      <c r="H429" s="39">
        <v>1448</v>
      </c>
    </row>
    <row r="430" spans="2:8" ht="12.75">
      <c r="B430" s="75" t="s">
        <v>488</v>
      </c>
      <c r="G430" s="4"/>
      <c r="H430" s="4"/>
    </row>
    <row r="431" spans="2:8" ht="12.75">
      <c r="B431" s="75"/>
      <c r="G431" s="4"/>
      <c r="H431" s="4"/>
    </row>
    <row r="432" spans="2:7" ht="12.75">
      <c r="B432" s="7"/>
      <c r="G432" s="4"/>
    </row>
    <row r="433" spans="1:9" ht="15.75">
      <c r="A433" s="18" t="s">
        <v>106</v>
      </c>
      <c r="B433" s="7"/>
      <c r="G433" s="4"/>
      <c r="H433" s="4"/>
      <c r="I433" s="42">
        <v>1808</v>
      </c>
    </row>
    <row r="434" spans="1:9" s="7" customFormat="1" ht="12.75">
      <c r="A434" s="3"/>
      <c r="G434" s="8"/>
      <c r="H434" s="8"/>
      <c r="I434" s="40"/>
    </row>
    <row r="435" spans="1:9" s="7" customFormat="1" ht="12.75">
      <c r="A435" s="75" t="s">
        <v>500</v>
      </c>
      <c r="G435" s="8"/>
      <c r="H435" s="8"/>
      <c r="I435" s="40"/>
    </row>
    <row r="436" spans="1:8" ht="12.75">
      <c r="A436" t="s">
        <v>501</v>
      </c>
      <c r="B436" s="7"/>
      <c r="G436" s="4"/>
      <c r="H436" s="4"/>
    </row>
    <row r="437" spans="1:8" ht="12.75">
      <c r="A437" t="s">
        <v>511</v>
      </c>
      <c r="B437" s="7"/>
      <c r="G437" s="4"/>
      <c r="H437" s="4"/>
    </row>
    <row r="438" spans="2:8" ht="12.75">
      <c r="B438" s="7"/>
      <c r="G438" s="4"/>
      <c r="H438" s="4"/>
    </row>
    <row r="439" spans="2:8" ht="12.75">
      <c r="B439" s="7"/>
      <c r="G439" s="4"/>
      <c r="H439" s="4"/>
    </row>
    <row r="440" spans="1:9" ht="15.75">
      <c r="A440" s="18" t="s">
        <v>111</v>
      </c>
      <c r="B440" s="7"/>
      <c r="G440" s="4"/>
      <c r="H440" s="4"/>
      <c r="I440" s="42">
        <f>SUM(F442:F444)</f>
        <v>1540</v>
      </c>
    </row>
    <row r="441" spans="1:9" s="7" customFormat="1" ht="12.75">
      <c r="A441" s="3"/>
      <c r="G441" s="8"/>
      <c r="H441" s="8"/>
      <c r="I441" s="40"/>
    </row>
    <row r="442" spans="1:9" s="7" customFormat="1" ht="12.75">
      <c r="A442" s="3"/>
      <c r="B442" s="7" t="s">
        <v>149</v>
      </c>
      <c r="F442" s="68">
        <v>1236</v>
      </c>
      <c r="G442" s="8"/>
      <c r="H442" s="8"/>
      <c r="I442" s="40"/>
    </row>
    <row r="443" spans="1:9" s="7" customFormat="1" ht="12.75">
      <c r="A443" s="3"/>
      <c r="B443" s="7" t="s">
        <v>150</v>
      </c>
      <c r="F443" s="68">
        <v>36</v>
      </c>
      <c r="G443" s="8"/>
      <c r="H443" s="8"/>
      <c r="I443" s="40"/>
    </row>
    <row r="444" spans="1:9" s="7" customFormat="1" ht="12.75">
      <c r="A444" s="3"/>
      <c r="B444" s="7" t="s">
        <v>151</v>
      </c>
      <c r="F444" s="68">
        <v>268</v>
      </c>
      <c r="G444" s="8"/>
      <c r="H444" s="8"/>
      <c r="I444" s="40"/>
    </row>
    <row r="445" spans="1:9" s="7" customFormat="1" ht="12.75">
      <c r="A445" s="3"/>
      <c r="G445" s="8"/>
      <c r="H445" s="8"/>
      <c r="I445" s="40"/>
    </row>
    <row r="446" spans="1:9" s="7" customFormat="1" ht="12.75">
      <c r="A446" s="75" t="s">
        <v>419</v>
      </c>
      <c r="G446" s="8"/>
      <c r="H446" s="8"/>
      <c r="I446" s="40"/>
    </row>
    <row r="447" spans="1:9" s="7" customFormat="1" ht="12.75">
      <c r="A447" s="75" t="s">
        <v>420</v>
      </c>
      <c r="G447" s="8"/>
      <c r="H447" s="8"/>
      <c r="I447" s="40"/>
    </row>
    <row r="448" spans="1:9" s="7" customFormat="1" ht="12.75">
      <c r="A448" s="75" t="s">
        <v>421</v>
      </c>
      <c r="G448" s="8"/>
      <c r="H448" s="8"/>
      <c r="I448" s="40"/>
    </row>
    <row r="449" spans="2:8" ht="12.75">
      <c r="B449" s="7"/>
      <c r="G449" s="4"/>
      <c r="H449" s="4"/>
    </row>
    <row r="450" spans="2:8" ht="12.75">
      <c r="B450" s="7"/>
      <c r="G450" s="4"/>
      <c r="H450" s="4"/>
    </row>
    <row r="451" spans="1:9" ht="15.75">
      <c r="A451" s="18" t="s">
        <v>22</v>
      </c>
      <c r="G451" s="4"/>
      <c r="H451" s="4"/>
      <c r="I451" s="42">
        <f>SUM(H453:H468)</f>
        <v>8704</v>
      </c>
    </row>
    <row r="452" spans="1:9" ht="12.75">
      <c r="A452" s="3"/>
      <c r="G452" s="4"/>
      <c r="H452" s="6"/>
      <c r="I452" s="25"/>
    </row>
    <row r="453" spans="1:9" ht="12.75">
      <c r="A453" s="3"/>
      <c r="B453" s="5" t="s">
        <v>144</v>
      </c>
      <c r="G453" s="4"/>
      <c r="H453" s="39">
        <v>591</v>
      </c>
      <c r="I453" s="25"/>
    </row>
    <row r="454" spans="2:9" s="75" customFormat="1" ht="12.75">
      <c r="B454" s="5" t="s">
        <v>156</v>
      </c>
      <c r="G454" s="76"/>
      <c r="H454" s="52">
        <f>SUM(G455:G464)</f>
        <v>1560</v>
      </c>
      <c r="I454" s="40"/>
    </row>
    <row r="455" spans="2:9" ht="12.75">
      <c r="B455" s="5"/>
      <c r="C455" t="s">
        <v>191</v>
      </c>
      <c r="G455">
        <v>459</v>
      </c>
      <c r="H455" s="39"/>
      <c r="I455" s="25"/>
    </row>
    <row r="456" spans="2:9" ht="12.75">
      <c r="B456" s="5"/>
      <c r="C456" t="s">
        <v>192</v>
      </c>
      <c r="G456">
        <v>124</v>
      </c>
      <c r="H456" s="39"/>
      <c r="I456" s="25"/>
    </row>
    <row r="457" spans="2:9" ht="12.75">
      <c r="B457" s="5"/>
      <c r="C457" t="s">
        <v>314</v>
      </c>
      <c r="G457">
        <v>180</v>
      </c>
      <c r="H457" s="39"/>
      <c r="I457" s="25"/>
    </row>
    <row r="458" spans="2:9" ht="12.75">
      <c r="B458" s="5"/>
      <c r="C458" t="s">
        <v>193</v>
      </c>
      <c r="G458">
        <v>180</v>
      </c>
      <c r="H458" s="39"/>
      <c r="I458" s="25"/>
    </row>
    <row r="459" spans="2:9" s="75" customFormat="1" ht="12.75">
      <c r="B459" s="5"/>
      <c r="C459" s="75" t="s">
        <v>194</v>
      </c>
      <c r="G459" s="75">
        <v>100</v>
      </c>
      <c r="H459" s="39"/>
      <c r="I459" s="40"/>
    </row>
    <row r="460" spans="2:9" ht="12.75">
      <c r="B460" s="5"/>
      <c r="C460" t="s">
        <v>195</v>
      </c>
      <c r="G460">
        <v>34</v>
      </c>
      <c r="H460" s="39"/>
      <c r="I460" s="25"/>
    </row>
    <row r="461" spans="2:9" ht="12.75">
      <c r="B461" s="5"/>
      <c r="C461" t="s">
        <v>196</v>
      </c>
      <c r="G461">
        <v>50</v>
      </c>
      <c r="H461" s="39"/>
      <c r="I461" s="25"/>
    </row>
    <row r="462" spans="2:9" ht="12.75">
      <c r="B462" s="5"/>
      <c r="C462" t="s">
        <v>360</v>
      </c>
      <c r="G462">
        <v>280</v>
      </c>
      <c r="H462" s="39"/>
      <c r="I462" s="25"/>
    </row>
    <row r="463" spans="2:9" ht="12.75">
      <c r="B463" s="5"/>
      <c r="C463" t="s">
        <v>315</v>
      </c>
      <c r="H463" s="39"/>
      <c r="I463" s="25"/>
    </row>
    <row r="464" spans="2:9" ht="12.75">
      <c r="B464" s="5"/>
      <c r="C464" t="s">
        <v>316</v>
      </c>
      <c r="G464">
        <v>153</v>
      </c>
      <c r="H464" s="39"/>
      <c r="I464" s="25"/>
    </row>
    <row r="465" spans="2:9" ht="12.75">
      <c r="B465" s="5" t="s">
        <v>155</v>
      </c>
      <c r="H465" s="52">
        <f>SUM(G466:G467)</f>
        <v>694</v>
      </c>
      <c r="I465" s="25"/>
    </row>
    <row r="466" spans="2:9" ht="12.75">
      <c r="B466" s="5"/>
      <c r="C466" t="s">
        <v>197</v>
      </c>
      <c r="G466">
        <v>497</v>
      </c>
      <c r="H466" s="39"/>
      <c r="I466" s="25"/>
    </row>
    <row r="467" spans="2:9" ht="12.75">
      <c r="B467" s="5"/>
      <c r="C467" t="s">
        <v>198</v>
      </c>
      <c r="G467">
        <v>197</v>
      </c>
      <c r="H467" s="39"/>
      <c r="I467" s="25"/>
    </row>
    <row r="468" spans="2:8" ht="12.75">
      <c r="B468" s="5" t="s">
        <v>199</v>
      </c>
      <c r="G468" s="4"/>
      <c r="H468" s="52">
        <f>SUM(G469:G470)</f>
        <v>5859</v>
      </c>
    </row>
    <row r="469" spans="2:8" ht="12.75">
      <c r="B469" s="5"/>
      <c r="C469" t="s">
        <v>320</v>
      </c>
      <c r="G469" s="16">
        <v>4729</v>
      </c>
      <c r="H469" s="52"/>
    </row>
    <row r="470" spans="2:7" ht="12.75">
      <c r="B470" s="7"/>
      <c r="C470" t="s">
        <v>319</v>
      </c>
      <c r="G470" s="16">
        <v>1130</v>
      </c>
    </row>
    <row r="471" spans="2:7" ht="12.75">
      <c r="B471" s="7"/>
      <c r="G471" s="4"/>
    </row>
    <row r="472" spans="2:7" ht="12.75">
      <c r="B472" t="s">
        <v>335</v>
      </c>
      <c r="G472" s="4"/>
    </row>
    <row r="473" ht="12.75">
      <c r="G473" s="4"/>
    </row>
    <row r="474" spans="2:7" ht="12.75">
      <c r="B474" s="7"/>
      <c r="G474" s="4"/>
    </row>
    <row r="475" spans="1:9" ht="15.75">
      <c r="A475" s="18" t="s">
        <v>59</v>
      </c>
      <c r="G475" s="4"/>
      <c r="H475" s="16"/>
      <c r="I475" s="42">
        <f>SUM(H477:H478)</f>
        <v>13106</v>
      </c>
    </row>
    <row r="476" spans="1:9" s="7" customFormat="1" ht="12.75">
      <c r="A476" s="3"/>
      <c r="G476" s="8"/>
      <c r="H476" s="6"/>
      <c r="I476" s="40"/>
    </row>
    <row r="477" spans="1:9" ht="12.75">
      <c r="A477" s="3"/>
      <c r="B477" t="s">
        <v>60</v>
      </c>
      <c r="G477" s="4"/>
      <c r="H477" s="47">
        <v>6399</v>
      </c>
      <c r="I477" s="153"/>
    </row>
    <row r="478" spans="2:9" ht="12.75">
      <c r="B478" t="s">
        <v>61</v>
      </c>
      <c r="G478" s="4"/>
      <c r="H478" s="47">
        <v>6707</v>
      </c>
      <c r="I478" s="153"/>
    </row>
    <row r="479" spans="7:9" ht="12.75">
      <c r="G479" s="4"/>
      <c r="H479" s="47"/>
      <c r="I479" s="25"/>
    </row>
    <row r="480" spans="1:9" ht="12.75">
      <c r="A480" t="s">
        <v>512</v>
      </c>
      <c r="G480" s="4"/>
      <c r="H480" s="47"/>
      <c r="I480" s="25"/>
    </row>
    <row r="481" spans="1:9" ht="12.75">
      <c r="A481" t="s">
        <v>157</v>
      </c>
      <c r="G481" s="4"/>
      <c r="H481" s="47"/>
      <c r="I481" s="25"/>
    </row>
    <row r="482" spans="7:9" ht="12.75">
      <c r="G482" s="4"/>
      <c r="H482" s="47"/>
      <c r="I482" s="25"/>
    </row>
    <row r="483" spans="7:9" ht="12.75">
      <c r="G483" s="4"/>
      <c r="H483" s="47"/>
      <c r="I483" s="25"/>
    </row>
    <row r="484" spans="1:9" ht="15.75">
      <c r="A484" s="18" t="s">
        <v>102</v>
      </c>
      <c r="G484" s="4"/>
      <c r="H484" s="4"/>
      <c r="I484" s="42">
        <f>SUM(H486:H487)</f>
        <v>3636</v>
      </c>
    </row>
    <row r="485" spans="1:10" s="7" customFormat="1" ht="12.75">
      <c r="A485"/>
      <c r="G485" s="8"/>
      <c r="H485" s="6"/>
      <c r="I485" s="40"/>
      <c r="J485" s="58"/>
    </row>
    <row r="486" spans="2:8" ht="12.75">
      <c r="B486" s="5" t="s">
        <v>112</v>
      </c>
      <c r="F486" s="4"/>
      <c r="G486" s="4"/>
      <c r="H486" s="5">
        <v>0</v>
      </c>
    </row>
    <row r="487" spans="2:8" s="75" customFormat="1" ht="12.75">
      <c r="B487" s="5" t="s">
        <v>101</v>
      </c>
      <c r="H487" s="52">
        <f>G488+G498+G502+G505+G506</f>
        <v>3636</v>
      </c>
    </row>
    <row r="488" spans="2:8" ht="12.75">
      <c r="B488" s="7" t="s">
        <v>84</v>
      </c>
      <c r="G488" s="17">
        <f>SUM(F489:F496)</f>
        <v>1388</v>
      </c>
      <c r="H488" s="53"/>
    </row>
    <row r="489" spans="2:8" ht="12.75">
      <c r="B489" s="7"/>
      <c r="C489" t="s">
        <v>422</v>
      </c>
      <c r="F489">
        <v>100</v>
      </c>
      <c r="H489" s="53"/>
    </row>
    <row r="490" spans="2:8" ht="12.75">
      <c r="B490" s="7"/>
      <c r="C490" t="s">
        <v>423</v>
      </c>
      <c r="F490">
        <v>70</v>
      </c>
      <c r="H490" s="53"/>
    </row>
    <row r="491" spans="2:8" ht="12.75">
      <c r="B491" s="7"/>
      <c r="C491" t="s">
        <v>424</v>
      </c>
      <c r="F491">
        <v>30</v>
      </c>
      <c r="H491" s="53"/>
    </row>
    <row r="492" spans="2:8" ht="12.75">
      <c r="B492" s="7"/>
      <c r="C492" t="s">
        <v>507</v>
      </c>
      <c r="F492">
        <v>200</v>
      </c>
      <c r="H492" s="53"/>
    </row>
    <row r="493" spans="2:6" ht="12.75">
      <c r="B493" s="5"/>
      <c r="C493" t="s">
        <v>425</v>
      </c>
      <c r="F493" s="17">
        <v>600</v>
      </c>
    </row>
    <row r="494" spans="2:6" ht="12.75">
      <c r="B494" s="5"/>
      <c r="C494" t="s">
        <v>426</v>
      </c>
      <c r="F494">
        <v>300</v>
      </c>
    </row>
    <row r="495" spans="2:6" ht="12.75">
      <c r="B495" s="5"/>
      <c r="C495" t="s">
        <v>427</v>
      </c>
      <c r="F495">
        <v>28</v>
      </c>
    </row>
    <row r="496" spans="2:6" ht="12.75">
      <c r="B496" s="5"/>
      <c r="C496" t="s">
        <v>428</v>
      </c>
      <c r="F496">
        <v>60</v>
      </c>
    </row>
    <row r="497" ht="12.75">
      <c r="B497" s="5"/>
    </row>
    <row r="498" spans="2:7" ht="12.75">
      <c r="B498" t="s">
        <v>53</v>
      </c>
      <c r="G498">
        <f>SUM(F499:F500)</f>
        <v>135</v>
      </c>
    </row>
    <row r="499" spans="3:6" ht="12.75">
      <c r="C499" t="s">
        <v>317</v>
      </c>
      <c r="F499">
        <v>55</v>
      </c>
    </row>
    <row r="500" spans="3:6" ht="12.75">
      <c r="C500" t="s">
        <v>260</v>
      </c>
      <c r="F500" s="75">
        <v>80</v>
      </c>
    </row>
    <row r="502" spans="2:7" s="75" customFormat="1" ht="12.75">
      <c r="B502" s="75" t="s">
        <v>209</v>
      </c>
      <c r="G502" s="75">
        <v>15</v>
      </c>
    </row>
    <row r="503" s="75" customFormat="1" ht="12.75">
      <c r="C503" s="75" t="s">
        <v>261</v>
      </c>
    </row>
    <row r="504" s="75" customFormat="1" ht="12.75"/>
    <row r="505" spans="2:7" s="75" customFormat="1" ht="12.75">
      <c r="B505" s="75" t="s">
        <v>461</v>
      </c>
      <c r="G505" s="75">
        <v>68</v>
      </c>
    </row>
    <row r="506" spans="2:7" s="75" customFormat="1" ht="12.75">
      <c r="B506" s="75" t="s">
        <v>462</v>
      </c>
      <c r="G506" s="78">
        <v>2030</v>
      </c>
    </row>
    <row r="507" s="75" customFormat="1" ht="12.75"/>
    <row r="508" s="75" customFormat="1" ht="12.75">
      <c r="A508" s="75" t="s">
        <v>296</v>
      </c>
    </row>
    <row r="509" s="75" customFormat="1" ht="12.75">
      <c r="A509" s="75" t="s">
        <v>289</v>
      </c>
    </row>
    <row r="510" s="75" customFormat="1" ht="12.75"/>
    <row r="512" spans="1:9" ht="15.75">
      <c r="A512" s="18" t="s">
        <v>23</v>
      </c>
      <c r="I512" s="18">
        <v>270</v>
      </c>
    </row>
    <row r="513" spans="7:9" s="75" customFormat="1" ht="12.75">
      <c r="G513" s="76"/>
      <c r="H513" s="3"/>
      <c r="I513" s="3"/>
    </row>
    <row r="514" spans="1:8" s="75" customFormat="1" ht="12.75">
      <c r="A514" s="75" t="s">
        <v>318</v>
      </c>
      <c r="G514" s="76"/>
      <c r="H514" s="3"/>
    </row>
    <row r="515" spans="7:8" s="75" customFormat="1" ht="12.75">
      <c r="G515" s="76"/>
      <c r="H515" s="3"/>
    </row>
    <row r="516" spans="1:7" s="75" customFormat="1" ht="12.75">
      <c r="A516" s="75" t="s">
        <v>43</v>
      </c>
      <c r="G516" s="76"/>
    </row>
    <row r="517" spans="2:7" ht="12.75">
      <c r="B517" t="s">
        <v>103</v>
      </c>
      <c r="G517" s="4"/>
    </row>
    <row r="518" spans="2:7" ht="12.75">
      <c r="B518" t="s">
        <v>104</v>
      </c>
      <c r="G518" s="4"/>
    </row>
    <row r="519" spans="2:7" ht="12.75">
      <c r="B519" t="s">
        <v>201</v>
      </c>
      <c r="G519" s="4"/>
    </row>
    <row r="520" spans="2:7" ht="12.75">
      <c r="B520" t="s">
        <v>105</v>
      </c>
      <c r="G520" s="4"/>
    </row>
    <row r="521" spans="2:7" ht="12.75">
      <c r="B521" t="s">
        <v>202</v>
      </c>
      <c r="G521" s="4"/>
    </row>
    <row r="522" ht="12.75">
      <c r="G522" s="4"/>
    </row>
    <row r="523" ht="12.75">
      <c r="G523" s="4"/>
    </row>
    <row r="524" spans="1:9" ht="15.75">
      <c r="A524" s="18" t="s">
        <v>44</v>
      </c>
      <c r="G524" s="4"/>
      <c r="I524" s="102">
        <v>1800</v>
      </c>
    </row>
    <row r="525" s="7" customFormat="1" ht="12.75">
      <c r="G525" s="8"/>
    </row>
    <row r="526" spans="1:7" s="75" customFormat="1" ht="12.75">
      <c r="A526" s="75" t="s">
        <v>62</v>
      </c>
      <c r="G526" s="76"/>
    </row>
    <row r="527" s="75" customFormat="1" ht="12.75">
      <c r="G527" s="76"/>
    </row>
    <row r="528" ht="12.75">
      <c r="G528" s="4"/>
    </row>
    <row r="529" spans="1:9" ht="15.75">
      <c r="A529" s="18" t="s">
        <v>158</v>
      </c>
      <c r="G529" s="4"/>
      <c r="I529" s="42">
        <f>SUM(G534:G535)</f>
        <v>17500</v>
      </c>
    </row>
    <row r="530" ht="12.75">
      <c r="G530" s="4"/>
    </row>
    <row r="531" spans="1:7" ht="12.75">
      <c r="A531" t="s">
        <v>262</v>
      </c>
      <c r="G531" s="4"/>
    </row>
    <row r="532" spans="1:7" ht="12.75">
      <c r="A532" t="s">
        <v>227</v>
      </c>
      <c r="G532" s="4"/>
    </row>
    <row r="533" ht="12.75">
      <c r="G533" s="4"/>
    </row>
    <row r="534" spans="2:7" ht="12.75">
      <c r="B534" t="s">
        <v>361</v>
      </c>
      <c r="G534" s="17">
        <v>8500</v>
      </c>
    </row>
    <row r="535" spans="2:7" ht="12.75">
      <c r="B535" t="s">
        <v>362</v>
      </c>
      <c r="G535" s="17">
        <v>9000</v>
      </c>
    </row>
    <row r="536" ht="12.75">
      <c r="G536" s="4"/>
    </row>
    <row r="537" ht="12.75">
      <c r="G537" s="4"/>
    </row>
    <row r="538" ht="12.75">
      <c r="G538" s="4"/>
    </row>
    <row r="539" spans="1:9" ht="18">
      <c r="A539" s="2" t="s">
        <v>108</v>
      </c>
      <c r="G539" s="4"/>
      <c r="I539" s="100">
        <f>SUM(F545:F557)</f>
        <v>1148</v>
      </c>
    </row>
    <row r="540" spans="2:8" s="7" customFormat="1" ht="12.75">
      <c r="B540" s="5"/>
      <c r="C540" s="60"/>
      <c r="D540" s="60"/>
      <c r="E540" s="60"/>
      <c r="F540" s="60"/>
      <c r="G540" s="61"/>
      <c r="H540" s="3"/>
    </row>
    <row r="541" spans="1:8" ht="12.75">
      <c r="A541" t="s">
        <v>363</v>
      </c>
      <c r="G541" s="4"/>
      <c r="H541" s="3"/>
    </row>
    <row r="542" spans="1:7" ht="12.75">
      <c r="A542" t="s">
        <v>365</v>
      </c>
      <c r="G542" s="4"/>
    </row>
    <row r="543" spans="1:7" ht="12.75">
      <c r="A543" t="s">
        <v>364</v>
      </c>
      <c r="G543" s="4"/>
    </row>
    <row r="544" ht="12.75">
      <c r="G544" s="4"/>
    </row>
    <row r="545" spans="2:7" ht="12.75">
      <c r="B545" t="s">
        <v>366</v>
      </c>
      <c r="E545" s="101"/>
      <c r="F545" s="101">
        <v>15</v>
      </c>
      <c r="G545" s="4"/>
    </row>
    <row r="546" spans="2:7" ht="12.75">
      <c r="B546" t="s">
        <v>200</v>
      </c>
      <c r="E546" s="101"/>
      <c r="F546" s="101">
        <v>323</v>
      </c>
      <c r="G546" s="4"/>
    </row>
    <row r="547" spans="2:7" ht="12.75">
      <c r="B547" t="s">
        <v>367</v>
      </c>
      <c r="E547" s="101"/>
      <c r="F547" s="101">
        <v>20</v>
      </c>
      <c r="G547" s="4"/>
    </row>
    <row r="548" spans="2:7" ht="12.75">
      <c r="B548" t="s">
        <v>268</v>
      </c>
      <c r="E548" s="101"/>
      <c r="F548" s="101">
        <f>SUM(E549:E550)</f>
        <v>165</v>
      </c>
      <c r="G548" s="4"/>
    </row>
    <row r="549" spans="3:7" ht="12.75">
      <c r="C549" t="s">
        <v>368</v>
      </c>
      <c r="E549" s="101">
        <v>30</v>
      </c>
      <c r="F549" s="101"/>
      <c r="G549" s="4"/>
    </row>
    <row r="550" spans="3:7" ht="12.75">
      <c r="C550" t="s">
        <v>269</v>
      </c>
      <c r="E550" s="101">
        <v>135</v>
      </c>
      <c r="F550" s="101"/>
      <c r="G550" s="4"/>
    </row>
    <row r="551" spans="2:7" ht="12.75">
      <c r="B551" t="s">
        <v>270</v>
      </c>
      <c r="E551" s="101"/>
      <c r="F551" s="101">
        <f>SUM(E552:E554)</f>
        <v>435</v>
      </c>
      <c r="G551" s="4"/>
    </row>
    <row r="552" spans="3:7" ht="12.75">
      <c r="C552" t="s">
        <v>368</v>
      </c>
      <c r="E552" s="101">
        <v>80</v>
      </c>
      <c r="F552" s="101"/>
      <c r="G552" s="4"/>
    </row>
    <row r="553" spans="3:7" ht="12.75">
      <c r="C553" t="s">
        <v>271</v>
      </c>
      <c r="E553" s="101">
        <v>206</v>
      </c>
      <c r="F553" s="101"/>
      <c r="G553" s="4"/>
    </row>
    <row r="554" spans="3:7" ht="12.75">
      <c r="C554" t="s">
        <v>269</v>
      </c>
      <c r="E554" s="101">
        <v>149</v>
      </c>
      <c r="F554" s="101"/>
      <c r="G554" s="4"/>
    </row>
    <row r="555" spans="2:7" ht="12.75">
      <c r="B555" t="s">
        <v>272</v>
      </c>
      <c r="E555" s="101"/>
      <c r="F555" s="101">
        <v>60</v>
      </c>
      <c r="G555" s="4"/>
    </row>
    <row r="556" spans="2:7" ht="12.75">
      <c r="B556" t="s">
        <v>273</v>
      </c>
      <c r="E556" s="101"/>
      <c r="F556" s="101">
        <v>20</v>
      </c>
      <c r="G556" s="4"/>
    </row>
    <row r="557" spans="2:7" ht="12.75">
      <c r="B557" t="s">
        <v>274</v>
      </c>
      <c r="E557" s="101"/>
      <c r="F557" s="101">
        <f>SUM(E558:E559)</f>
        <v>110</v>
      </c>
      <c r="G557" s="4"/>
    </row>
    <row r="558" spans="3:7" ht="12.75">
      <c r="C558" t="s">
        <v>368</v>
      </c>
      <c r="E558" s="101">
        <v>50</v>
      </c>
      <c r="F558" s="101"/>
      <c r="G558" s="4"/>
    </row>
    <row r="559" spans="3:7" ht="12.75">
      <c r="C559" t="s">
        <v>269</v>
      </c>
      <c r="E559" s="101">
        <v>60</v>
      </c>
      <c r="F559" s="101"/>
      <c r="G559" s="4"/>
    </row>
    <row r="560" ht="12.75">
      <c r="G560" s="4"/>
    </row>
    <row r="561" spans="7:8" ht="12.75">
      <c r="G561" s="4"/>
      <c r="H561" s="3"/>
    </row>
    <row r="562" spans="7:16" ht="12.75">
      <c r="G562" s="4"/>
      <c r="H562" s="3"/>
      <c r="M562" s="75"/>
      <c r="N562" s="7"/>
      <c r="O562" s="48"/>
      <c r="P562" s="48"/>
    </row>
    <row r="563" spans="7:16" ht="12.75">
      <c r="G563" s="4"/>
      <c r="H563" s="3"/>
      <c r="O563" s="17"/>
      <c r="P563" s="17"/>
    </row>
    <row r="564" spans="1:16" ht="18">
      <c r="A564" s="2" t="s">
        <v>36</v>
      </c>
      <c r="G564" s="4"/>
      <c r="H564" s="3"/>
      <c r="O564" s="17"/>
      <c r="P564" s="17"/>
    </row>
    <row r="565" spans="7:16" s="75" customFormat="1" ht="12.75">
      <c r="G565" s="76"/>
      <c r="H565" s="3"/>
      <c r="M565"/>
      <c r="N565"/>
      <c r="O565" s="17"/>
      <c r="P565" s="17"/>
    </row>
    <row r="566" spans="7:16" s="7" customFormat="1" ht="12.75">
      <c r="G566" s="8"/>
      <c r="H566" s="3"/>
      <c r="M566" s="75"/>
      <c r="O566" s="48"/>
      <c r="P566" s="48"/>
    </row>
    <row r="567" spans="1:16" ht="18">
      <c r="A567" s="2" t="s">
        <v>2</v>
      </c>
      <c r="G567" s="4"/>
      <c r="I567" s="82"/>
      <c r="J567" s="23"/>
      <c r="M567" s="75"/>
      <c r="N567" s="7"/>
      <c r="O567" s="48"/>
      <c r="P567" s="48"/>
    </row>
    <row r="568" spans="7:16" s="7" customFormat="1" ht="12.75">
      <c r="G568" s="8"/>
      <c r="J568" s="48"/>
      <c r="M568" s="75"/>
      <c r="N568"/>
      <c r="O568" s="17"/>
      <c r="P568" s="17"/>
    </row>
    <row r="569" spans="1:16" ht="15.75">
      <c r="A569" s="18" t="s">
        <v>37</v>
      </c>
      <c r="H569" s="4"/>
      <c r="I569" s="42">
        <v>24426</v>
      </c>
      <c r="M569" s="75"/>
      <c r="O569" s="17"/>
      <c r="P569" s="17"/>
    </row>
    <row r="570" spans="1:16" s="7" customFormat="1" ht="12.75">
      <c r="A570" s="3"/>
      <c r="H570" s="6"/>
      <c r="I570" s="14"/>
      <c r="J570" s="58"/>
      <c r="M570"/>
      <c r="N570"/>
      <c r="O570" s="17"/>
      <c r="P570" s="17"/>
    </row>
    <row r="571" spans="1:16" ht="12.75">
      <c r="A571" s="10" t="s">
        <v>92</v>
      </c>
      <c r="H571" s="6"/>
      <c r="I571" s="25"/>
      <c r="O571" s="17"/>
      <c r="P571" s="17"/>
    </row>
    <row r="572" spans="1:9" ht="12.75">
      <c r="A572" t="s">
        <v>369</v>
      </c>
      <c r="H572" s="6"/>
      <c r="I572" s="25"/>
    </row>
    <row r="573" spans="1:8" ht="12.75">
      <c r="A573" t="s">
        <v>93</v>
      </c>
      <c r="H573" s="4"/>
    </row>
    <row r="574" spans="1:9" s="7" customFormat="1" ht="12.75">
      <c r="A574"/>
      <c r="H574" s="8"/>
      <c r="I574" s="8"/>
    </row>
    <row r="575" spans="1:9" s="7" customFormat="1" ht="12.75">
      <c r="A575"/>
      <c r="H575" s="8"/>
      <c r="I575" s="8"/>
    </row>
    <row r="576" spans="1:9" ht="15.75">
      <c r="A576" s="18" t="s">
        <v>24</v>
      </c>
      <c r="H576" s="6"/>
      <c r="I576" s="50">
        <f>SUM(H578:H581)</f>
        <v>11800</v>
      </c>
    </row>
    <row r="577" spans="1:10" ht="12.75">
      <c r="A577" s="3"/>
      <c r="H577" s="6"/>
      <c r="I577" s="25"/>
      <c r="J577" s="32"/>
    </row>
    <row r="578" spans="1:10" ht="12.75">
      <c r="A578" s="3"/>
      <c r="B578" t="s">
        <v>63</v>
      </c>
      <c r="F578" s="17"/>
      <c r="H578" s="47">
        <v>3000</v>
      </c>
      <c r="I578" s="25"/>
      <c r="J578" s="32"/>
    </row>
    <row r="579" spans="1:16" ht="12.75">
      <c r="A579" s="3"/>
      <c r="B579" t="s">
        <v>65</v>
      </c>
      <c r="F579" s="17"/>
      <c r="H579" s="47">
        <v>6500</v>
      </c>
      <c r="I579" s="25"/>
      <c r="J579" s="32"/>
      <c r="O579" s="17"/>
      <c r="P579" s="17"/>
    </row>
    <row r="580" spans="2:16" ht="12.75">
      <c r="B580" t="s">
        <v>123</v>
      </c>
      <c r="F580" s="17"/>
      <c r="H580" s="47">
        <v>300</v>
      </c>
      <c r="I580" s="25"/>
      <c r="J580" s="32"/>
      <c r="O580" s="17"/>
      <c r="P580" s="17"/>
    </row>
    <row r="581" spans="2:16" ht="12.75">
      <c r="B581" t="s">
        <v>64</v>
      </c>
      <c r="F581" s="17"/>
      <c r="H581" s="47">
        <v>2000</v>
      </c>
      <c r="I581" s="25"/>
      <c r="J581" s="32"/>
      <c r="O581" s="17"/>
      <c r="P581" s="17"/>
    </row>
    <row r="582" spans="6:10" ht="12.75">
      <c r="F582" s="17"/>
      <c r="H582" s="47"/>
      <c r="I582" s="25"/>
      <c r="J582" s="32"/>
    </row>
    <row r="583" spans="1:8" ht="12.75">
      <c r="A583" t="s">
        <v>324</v>
      </c>
      <c r="H583" s="4"/>
    </row>
    <row r="584" spans="1:8" ht="12.75">
      <c r="A584" t="s">
        <v>354</v>
      </c>
      <c r="H584" s="4"/>
    </row>
    <row r="585" spans="1:8" ht="12.75">
      <c r="A585" t="s">
        <v>355</v>
      </c>
      <c r="H585" s="4"/>
    </row>
    <row r="586" spans="1:8" ht="12.75">
      <c r="A586" t="s">
        <v>486</v>
      </c>
      <c r="H586" s="4"/>
    </row>
    <row r="587" ht="12.75">
      <c r="H587" s="4"/>
    </row>
    <row r="588" ht="12.75">
      <c r="H588" s="4"/>
    </row>
    <row r="589" ht="12.75">
      <c r="H589" s="4"/>
    </row>
    <row r="590" spans="1:9" ht="15.75">
      <c r="A590" s="18" t="s">
        <v>107</v>
      </c>
      <c r="H590" s="4"/>
      <c r="I590" s="42">
        <f>H592+H595+H599+H606</f>
        <v>10914</v>
      </c>
    </row>
    <row r="591" spans="1:9" s="7" customFormat="1" ht="12.75">
      <c r="A591" s="3"/>
      <c r="H591" s="8"/>
      <c r="I591" s="40"/>
    </row>
    <row r="592" spans="1:9" s="7" customFormat="1" ht="12.75">
      <c r="A592" s="122" t="s">
        <v>131</v>
      </c>
      <c r="B592" s="104"/>
      <c r="C592" s="104"/>
      <c r="D592" s="104"/>
      <c r="E592" s="104"/>
      <c r="F592" s="104"/>
      <c r="G592" s="104"/>
      <c r="H592" s="123">
        <v>0</v>
      </c>
      <c r="I592" s="40"/>
    </row>
    <row r="593" spans="1:9" s="7" customFormat="1" ht="12.75">
      <c r="A593" s="104" t="s">
        <v>164</v>
      </c>
      <c r="B593" s="104"/>
      <c r="C593" s="104"/>
      <c r="D593" s="104"/>
      <c r="E593" s="104"/>
      <c r="F593" s="104"/>
      <c r="G593" s="104"/>
      <c r="H593" s="124"/>
      <c r="I593" s="40"/>
    </row>
    <row r="594" spans="8:9" s="7" customFormat="1" ht="12.75">
      <c r="H594" s="8"/>
      <c r="I594" s="40"/>
    </row>
    <row r="595" spans="1:9" s="7" customFormat="1" ht="12.75">
      <c r="A595" s="3" t="s">
        <v>115</v>
      </c>
      <c r="H595" s="14">
        <v>1540</v>
      </c>
      <c r="I595" s="3"/>
    </row>
    <row r="596" spans="1:9" s="7" customFormat="1" ht="12.75">
      <c r="A596" s="75" t="s">
        <v>371</v>
      </c>
      <c r="B596" s="3"/>
      <c r="C596" s="3"/>
      <c r="D596" s="3"/>
      <c r="E596" s="3"/>
      <c r="F596" s="3"/>
      <c r="G596" s="3"/>
      <c r="I596" s="3"/>
    </row>
    <row r="597" spans="1:9" s="7" customFormat="1" ht="12.75">
      <c r="A597" s="75" t="s">
        <v>370</v>
      </c>
      <c r="B597" s="3"/>
      <c r="C597" s="3"/>
      <c r="D597" s="3"/>
      <c r="E597" s="3"/>
      <c r="F597" s="3"/>
      <c r="G597" s="3"/>
      <c r="I597" s="3"/>
    </row>
    <row r="598" spans="2:9" s="7" customFormat="1" ht="12.75">
      <c r="B598" s="3"/>
      <c r="C598" s="3"/>
      <c r="D598" s="3"/>
      <c r="E598" s="3"/>
      <c r="F598" s="3"/>
      <c r="G598" s="3"/>
      <c r="I598" s="3"/>
    </row>
    <row r="599" spans="1:9" s="7" customFormat="1" ht="12.75">
      <c r="A599" s="3" t="s">
        <v>114</v>
      </c>
      <c r="H599" s="14">
        <v>9000</v>
      </c>
      <c r="I599" s="3"/>
    </row>
    <row r="600" spans="1:9" s="7" customFormat="1" ht="12.75">
      <c r="A600" s="75" t="s">
        <v>356</v>
      </c>
      <c r="B600"/>
      <c r="C600"/>
      <c r="D600"/>
      <c r="E600"/>
      <c r="F600"/>
      <c r="G600"/>
      <c r="I600" s="3"/>
    </row>
    <row r="601" spans="1:9" s="7" customFormat="1" ht="12.75">
      <c r="A601" s="75" t="s">
        <v>372</v>
      </c>
      <c r="B601"/>
      <c r="C601"/>
      <c r="D601"/>
      <c r="E601"/>
      <c r="F601"/>
      <c r="G601"/>
      <c r="I601" s="3"/>
    </row>
    <row r="602" spans="1:9" s="7" customFormat="1" ht="12.75">
      <c r="A602" s="75"/>
      <c r="B602"/>
      <c r="C602"/>
      <c r="D602"/>
      <c r="E602"/>
      <c r="F602"/>
      <c r="G602"/>
      <c r="I602" s="3"/>
    </row>
    <row r="603" spans="1:9" s="7" customFormat="1" ht="12.75">
      <c r="A603" s="3" t="s">
        <v>430</v>
      </c>
      <c r="B603"/>
      <c r="C603"/>
      <c r="D603"/>
      <c r="E603"/>
      <c r="F603"/>
      <c r="G603"/>
      <c r="H603" s="40">
        <v>1085</v>
      </c>
      <c r="I603" s="3"/>
    </row>
    <row r="604" spans="1:9" s="7" customFormat="1" ht="12.75">
      <c r="A604" s="75" t="s">
        <v>431</v>
      </c>
      <c r="B604"/>
      <c r="C604"/>
      <c r="D604"/>
      <c r="E604"/>
      <c r="F604"/>
      <c r="G604"/>
      <c r="I604" s="3"/>
    </row>
    <row r="605" spans="1:9" s="7" customFormat="1" ht="12.75">
      <c r="A605" s="3"/>
      <c r="B605"/>
      <c r="C605"/>
      <c r="D605"/>
      <c r="E605"/>
      <c r="F605"/>
      <c r="G605"/>
      <c r="H605" s="14"/>
      <c r="I605" s="3"/>
    </row>
    <row r="606" spans="1:9" s="7" customFormat="1" ht="12.75">
      <c r="A606" s="3" t="s">
        <v>113</v>
      </c>
      <c r="H606" s="6">
        <v>374</v>
      </c>
      <c r="I606" s="3"/>
    </row>
    <row r="607" spans="1:9" s="7" customFormat="1" ht="12.75">
      <c r="A607" s="3"/>
      <c r="B607" s="75" t="s">
        <v>432</v>
      </c>
      <c r="H607" s="6"/>
      <c r="I607" s="3"/>
    </row>
    <row r="608" spans="1:9" s="7" customFormat="1" ht="12.75">
      <c r="A608" s="3"/>
      <c r="H608" s="6"/>
      <c r="I608" s="3"/>
    </row>
    <row r="609" spans="1:9" s="7" customFormat="1" ht="12.75">
      <c r="A609" t="s">
        <v>433</v>
      </c>
      <c r="I609" s="3"/>
    </row>
    <row r="610" spans="1:8" ht="12.75">
      <c r="A610" t="s">
        <v>434</v>
      </c>
      <c r="H610" s="4"/>
    </row>
    <row r="611" spans="1:8" ht="12.75">
      <c r="A611" t="s">
        <v>435</v>
      </c>
      <c r="H611" s="4"/>
    </row>
    <row r="612" ht="12.75">
      <c r="H612" s="4"/>
    </row>
    <row r="613" ht="12.75">
      <c r="H613" s="4"/>
    </row>
    <row r="614" spans="1:9" ht="15.75">
      <c r="A614" s="36" t="s">
        <v>45</v>
      </c>
      <c r="I614" s="38">
        <v>468</v>
      </c>
    </row>
    <row r="615" spans="1:8" s="10" customFormat="1" ht="12.75">
      <c r="A615" s="19"/>
      <c r="H615" s="11"/>
    </row>
    <row r="616" spans="1:8" ht="12.75">
      <c r="A616" s="10" t="s">
        <v>373</v>
      </c>
      <c r="H616" s="4"/>
    </row>
    <row r="617" spans="1:8" ht="12.75">
      <c r="A617" s="19"/>
      <c r="H617" s="4"/>
    </row>
    <row r="618" ht="12.75">
      <c r="H618" s="4"/>
    </row>
    <row r="619" spans="1:9" ht="15.75">
      <c r="A619" s="18" t="s">
        <v>221</v>
      </c>
      <c r="H619" s="6"/>
      <c r="I619" s="42">
        <f>SUM(H622:H648)</f>
        <v>173581</v>
      </c>
    </row>
    <row r="620" spans="1:9" s="7" customFormat="1" ht="12.75">
      <c r="A620" s="3"/>
      <c r="H620" s="6"/>
      <c r="I620" s="40"/>
    </row>
    <row r="621" spans="1:9" s="7" customFormat="1" ht="12.75">
      <c r="A621" s="3" t="s">
        <v>222</v>
      </c>
      <c r="H621" s="6"/>
      <c r="I621" s="40"/>
    </row>
    <row r="622" spans="1:9" s="7" customFormat="1" ht="12.75">
      <c r="A622" s="3"/>
      <c r="B622" s="75" t="s">
        <v>203</v>
      </c>
      <c r="G622" s="48"/>
      <c r="H622" s="48">
        <f>SUM(G623:G626)</f>
        <v>133484</v>
      </c>
      <c r="I622" s="40"/>
    </row>
    <row r="623" spans="1:9" s="7" customFormat="1" ht="12.75">
      <c r="A623" s="3"/>
      <c r="C623" s="75" t="s">
        <v>205</v>
      </c>
      <c r="G623" s="48">
        <v>92205</v>
      </c>
      <c r="H623" s="48"/>
      <c r="I623" s="40"/>
    </row>
    <row r="624" spans="1:9" s="7" customFormat="1" ht="12.75">
      <c r="A624" s="3"/>
      <c r="C624" s="75" t="s">
        <v>204</v>
      </c>
      <c r="G624" s="48">
        <v>2365</v>
      </c>
      <c r="H624" s="48"/>
      <c r="I624" s="40"/>
    </row>
    <row r="625" spans="1:9" s="7" customFormat="1" ht="12.75">
      <c r="A625" s="3"/>
      <c r="C625" s="75" t="s">
        <v>206</v>
      </c>
      <c r="G625" s="48">
        <v>32319</v>
      </c>
      <c r="H625" s="48"/>
      <c r="I625" s="40"/>
    </row>
    <row r="626" spans="1:9" s="7" customFormat="1" ht="12.75">
      <c r="A626" s="3"/>
      <c r="C626" s="75" t="s">
        <v>207</v>
      </c>
      <c r="G626" s="78">
        <v>6595</v>
      </c>
      <c r="H626" s="48"/>
      <c r="I626" s="40"/>
    </row>
    <row r="627" spans="1:9" s="7" customFormat="1" ht="12.75">
      <c r="A627" s="3"/>
      <c r="B627" s="7" t="s">
        <v>122</v>
      </c>
      <c r="H627" s="48">
        <v>2680</v>
      </c>
      <c r="I627" s="40"/>
    </row>
    <row r="628" spans="1:9" s="7" customFormat="1" ht="12.75">
      <c r="A628" s="3"/>
      <c r="B628" s="75" t="s">
        <v>436</v>
      </c>
      <c r="H628" s="47">
        <v>0</v>
      </c>
      <c r="I628" s="40"/>
    </row>
    <row r="629" spans="1:9" s="7" customFormat="1" ht="12.75">
      <c r="A629" s="3"/>
      <c r="H629" s="47"/>
      <c r="I629" s="40"/>
    </row>
    <row r="630" spans="1:9" s="7" customFormat="1" ht="12.75">
      <c r="A630" s="3" t="s">
        <v>160</v>
      </c>
      <c r="H630" s="47"/>
      <c r="I630" s="40"/>
    </row>
    <row r="631" spans="1:9" s="7" customFormat="1" ht="12.75">
      <c r="A631" s="3"/>
      <c r="B631" s="3" t="s">
        <v>466</v>
      </c>
      <c r="C631" s="3"/>
      <c r="D631" s="3"/>
      <c r="E631" s="3"/>
      <c r="F631" s="3"/>
      <c r="G631"/>
      <c r="H631" s="48">
        <f>SUM(G633:G639)</f>
        <v>5600</v>
      </c>
      <c r="I631" s="40"/>
    </row>
    <row r="632" spans="1:9" s="7" customFormat="1" ht="12.75">
      <c r="A632" s="3"/>
      <c r="B632" s="75" t="s">
        <v>467</v>
      </c>
      <c r="C632"/>
      <c r="D632" s="3"/>
      <c r="E632" s="3"/>
      <c r="F632" s="78"/>
      <c r="G632" s="14"/>
      <c r="H632" s="47"/>
      <c r="I632" s="40"/>
    </row>
    <row r="633" spans="1:9" s="7" customFormat="1" ht="12.75">
      <c r="A633" s="3"/>
      <c r="B633" s="75"/>
      <c r="C633" s="75" t="s">
        <v>468</v>
      </c>
      <c r="D633" s="3"/>
      <c r="E633" s="3"/>
      <c r="F633" s="3"/>
      <c r="G633" s="14"/>
      <c r="H633" s="47"/>
      <c r="I633" s="40"/>
    </row>
    <row r="634" spans="1:9" s="7" customFormat="1" ht="12.75">
      <c r="A634" s="3"/>
      <c r="B634" s="75"/>
      <c r="C634" s="75" t="s">
        <v>469</v>
      </c>
      <c r="D634" s="3"/>
      <c r="E634"/>
      <c r="F634" s="3"/>
      <c r="G634" s="78">
        <v>1400</v>
      </c>
      <c r="H634" s="47"/>
      <c r="I634" s="40"/>
    </row>
    <row r="635" spans="1:9" s="7" customFormat="1" ht="12.75">
      <c r="A635" s="3"/>
      <c r="B635" s="75"/>
      <c r="C635" s="75" t="s">
        <v>470</v>
      </c>
      <c r="D635" s="3"/>
      <c r="E635"/>
      <c r="F635" s="3"/>
      <c r="G635" s="78">
        <v>600</v>
      </c>
      <c r="H635" s="47"/>
      <c r="I635" s="40"/>
    </row>
    <row r="636" spans="1:9" s="7" customFormat="1" ht="12.75">
      <c r="A636" s="3"/>
      <c r="B636" s="75"/>
      <c r="C636" s="75" t="s">
        <v>471</v>
      </c>
      <c r="D636" s="3"/>
      <c r="E636"/>
      <c r="F636" s="3"/>
      <c r="G636" s="78">
        <v>2200</v>
      </c>
      <c r="H636" s="47"/>
      <c r="I636" s="40"/>
    </row>
    <row r="637" spans="1:9" s="7" customFormat="1" ht="12.75">
      <c r="A637" s="3"/>
      <c r="B637" s="75"/>
      <c r="C637" s="75" t="s">
        <v>474</v>
      </c>
      <c r="D637" s="3"/>
      <c r="E637"/>
      <c r="F637" s="3"/>
      <c r="G637" s="78">
        <v>210</v>
      </c>
      <c r="H637" s="47"/>
      <c r="I637" s="40"/>
    </row>
    <row r="638" spans="1:9" s="7" customFormat="1" ht="12.75">
      <c r="A638" s="3"/>
      <c r="B638" s="75"/>
      <c r="C638" s="75" t="s">
        <v>472</v>
      </c>
      <c r="D638" s="3"/>
      <c r="E638"/>
      <c r="F638" s="3"/>
      <c r="G638" s="78">
        <v>1070</v>
      </c>
      <c r="H638" s="47"/>
      <c r="I638" s="40"/>
    </row>
    <row r="639" spans="1:9" s="7" customFormat="1" ht="12.75">
      <c r="A639" s="3"/>
      <c r="B639" s="75"/>
      <c r="C639" s="75" t="s">
        <v>475</v>
      </c>
      <c r="D639" s="3"/>
      <c r="E639"/>
      <c r="F639" s="3"/>
      <c r="G639" s="78">
        <v>120</v>
      </c>
      <c r="H639" s="47"/>
      <c r="I639" s="40"/>
    </row>
    <row r="640" spans="1:9" s="7" customFormat="1" ht="12.75">
      <c r="A640" s="3"/>
      <c r="B640" s="75"/>
      <c r="C640" s="75"/>
      <c r="D640" s="3"/>
      <c r="E640"/>
      <c r="F640" s="3"/>
      <c r="G640" s="78"/>
      <c r="H640" s="47"/>
      <c r="I640" s="40"/>
    </row>
    <row r="641" spans="1:9" s="7" customFormat="1" ht="12.75">
      <c r="A641" s="3"/>
      <c r="B641" s="3" t="s">
        <v>473</v>
      </c>
      <c r="H641" s="48">
        <f>SUM(G642:G647)</f>
        <v>31817</v>
      </c>
      <c r="I641" s="40"/>
    </row>
    <row r="642" spans="1:9" s="7" customFormat="1" ht="12.75">
      <c r="A642" s="3"/>
      <c r="B642" s="75" t="s">
        <v>161</v>
      </c>
      <c r="G642" s="47">
        <f>SUM(F643:F644)</f>
        <v>21767</v>
      </c>
      <c r="I642" s="40"/>
    </row>
    <row r="643" spans="1:9" s="7" customFormat="1" ht="12.75">
      <c r="A643" s="3"/>
      <c r="B643" s="75"/>
      <c r="C643" s="75" t="s">
        <v>263</v>
      </c>
      <c r="F643" s="48">
        <v>2494</v>
      </c>
      <c r="G643" s="47"/>
      <c r="I643" s="40"/>
    </row>
    <row r="644" spans="1:9" s="7" customFormat="1" ht="12.75">
      <c r="A644" s="3"/>
      <c r="B644" s="75"/>
      <c r="C644" s="75" t="s">
        <v>277</v>
      </c>
      <c r="F644" s="48">
        <v>19273</v>
      </c>
      <c r="G644" s="47"/>
      <c r="I644" s="40"/>
    </row>
    <row r="645" spans="1:9" s="7" customFormat="1" ht="12.75">
      <c r="A645" s="3"/>
      <c r="B645" s="75" t="s">
        <v>162</v>
      </c>
      <c r="F645" s="48"/>
      <c r="G645" s="47">
        <v>2346</v>
      </c>
      <c r="I645" s="40"/>
    </row>
    <row r="646" spans="1:9" s="7" customFormat="1" ht="12.75">
      <c r="A646" s="3"/>
      <c r="B646" s="75" t="s">
        <v>163</v>
      </c>
      <c r="F646" s="48"/>
      <c r="G646" s="47">
        <v>4800</v>
      </c>
      <c r="I646" s="40"/>
    </row>
    <row r="647" spans="1:9" s="7" customFormat="1" ht="12.75">
      <c r="A647" s="3"/>
      <c r="B647" s="75" t="s">
        <v>339</v>
      </c>
      <c r="F647" s="48"/>
      <c r="G647" s="47">
        <v>2904</v>
      </c>
      <c r="I647" s="40"/>
    </row>
    <row r="648" spans="1:9" s="7" customFormat="1" ht="12.75">
      <c r="A648" s="3"/>
      <c r="I648" s="40"/>
    </row>
    <row r="649" spans="1:9" s="7" customFormat="1" ht="12.75">
      <c r="A649" s="75" t="s">
        <v>437</v>
      </c>
      <c r="H649" s="47"/>
      <c r="I649" s="40"/>
    </row>
    <row r="650" spans="1:9" s="7" customFormat="1" ht="12.75">
      <c r="A650" s="3"/>
      <c r="H650" s="47"/>
      <c r="I650" s="40"/>
    </row>
    <row r="651" spans="1:8" s="7" customFormat="1" ht="12.75">
      <c r="A651"/>
      <c r="H651" s="8"/>
    </row>
    <row r="652" spans="1:9" ht="15.75">
      <c r="A652" s="18" t="s">
        <v>116</v>
      </c>
      <c r="H652" s="4"/>
      <c r="I652" s="42">
        <f>G656+G667</f>
        <v>4368</v>
      </c>
    </row>
    <row r="653" spans="1:9" s="7" customFormat="1" ht="12.75">
      <c r="A653" s="3"/>
      <c r="H653" s="8"/>
      <c r="I653" s="40"/>
    </row>
    <row r="654" spans="1:9" s="7" customFormat="1" ht="12.75">
      <c r="A654" s="75" t="s">
        <v>357</v>
      </c>
      <c r="H654" s="8"/>
      <c r="I654" s="48"/>
    </row>
    <row r="655" s="7" customFormat="1" ht="12.75">
      <c r="H655" s="8"/>
    </row>
    <row r="656" spans="1:8" s="7" customFormat="1" ht="12.75">
      <c r="A656" s="3" t="s">
        <v>280</v>
      </c>
      <c r="G656" s="40">
        <f>SUM(F658:F665)</f>
        <v>2026</v>
      </c>
      <c r="H656" s="8"/>
    </row>
    <row r="657" s="7" customFormat="1" ht="12.75">
      <c r="H657" s="8"/>
    </row>
    <row r="658" spans="1:8" s="7" customFormat="1" ht="12.75">
      <c r="A658" s="75" t="s">
        <v>148</v>
      </c>
      <c r="G658" s="3"/>
      <c r="H658" s="8"/>
    </row>
    <row r="659" spans="1:8" s="7" customFormat="1" ht="12.75">
      <c r="A659" s="75" t="s">
        <v>208</v>
      </c>
      <c r="G659" s="40"/>
      <c r="H659" s="8"/>
    </row>
    <row r="660" spans="1:8" s="7" customFormat="1" ht="12.75">
      <c r="A660" s="3"/>
      <c r="B660" s="7" t="s">
        <v>132</v>
      </c>
      <c r="F660" s="48">
        <v>936</v>
      </c>
      <c r="G660" s="3"/>
      <c r="H660" s="8"/>
    </row>
    <row r="661" spans="1:8" s="7" customFormat="1" ht="12.75">
      <c r="A661" s="75" t="s">
        <v>321</v>
      </c>
      <c r="B661" s="75"/>
      <c r="G661" s="3"/>
      <c r="H661" s="8"/>
    </row>
    <row r="662" spans="2:8" s="7" customFormat="1" ht="12.75">
      <c r="B662" s="75" t="s">
        <v>322</v>
      </c>
      <c r="F662" s="75">
        <v>360</v>
      </c>
      <c r="G662" s="3"/>
      <c r="H662" s="8"/>
    </row>
    <row r="663" spans="1:8" s="7" customFormat="1" ht="12.75">
      <c r="A663" s="75" t="s">
        <v>463</v>
      </c>
      <c r="G663" s="3"/>
      <c r="H663" s="8"/>
    </row>
    <row r="664" spans="1:8" s="7" customFormat="1" ht="12.75">
      <c r="A664" s="75" t="s">
        <v>464</v>
      </c>
      <c r="H664" s="8"/>
    </row>
    <row r="665" spans="2:8" s="7" customFormat="1" ht="12.75">
      <c r="B665" s="75" t="s">
        <v>465</v>
      </c>
      <c r="E665" s="48"/>
      <c r="F665" s="7">
        <v>730</v>
      </c>
      <c r="H665" s="8"/>
    </row>
    <row r="666" spans="2:8" s="7" customFormat="1" ht="12.75">
      <c r="B666" s="75"/>
      <c r="E666" s="48"/>
      <c r="H666" s="8"/>
    </row>
    <row r="667" spans="1:8" s="7" customFormat="1" ht="12.75">
      <c r="A667" s="3" t="s">
        <v>502</v>
      </c>
      <c r="B667" s="75"/>
      <c r="E667" s="48"/>
      <c r="G667" s="40">
        <v>2342</v>
      </c>
      <c r="H667" s="8"/>
    </row>
    <row r="668" spans="1:8" s="7" customFormat="1" ht="12.75">
      <c r="A668" s="75" t="s">
        <v>405</v>
      </c>
      <c r="B668" s="75" t="s">
        <v>132</v>
      </c>
      <c r="E668" s="48"/>
      <c r="H668" s="8"/>
    </row>
    <row r="669" spans="2:8" s="7" customFormat="1" ht="12.75">
      <c r="B669" s="75"/>
      <c r="E669" s="48"/>
      <c r="H669" s="8"/>
    </row>
    <row r="670" spans="2:8" s="7" customFormat="1" ht="12.75">
      <c r="B670" s="75"/>
      <c r="E670" s="48"/>
      <c r="H670" s="8"/>
    </row>
    <row r="671" spans="2:8" s="7" customFormat="1" ht="12.75">
      <c r="B671" s="75"/>
      <c r="E671" s="48"/>
      <c r="H671" s="8"/>
    </row>
    <row r="672" spans="5:8" s="7" customFormat="1" ht="12.75">
      <c r="E672" s="48"/>
      <c r="H672" s="8"/>
    </row>
    <row r="673" spans="1:10" ht="18">
      <c r="A673" s="2" t="s">
        <v>108</v>
      </c>
      <c r="H673" s="4"/>
      <c r="I673" s="24">
        <f>G678+G679+G680+G699+G702</f>
        <v>3684</v>
      </c>
      <c r="J673" s="23"/>
    </row>
    <row r="674" spans="1:8" ht="12.75">
      <c r="A674" s="7"/>
      <c r="H674" s="6"/>
    </row>
    <row r="675" spans="1:8" ht="12.75">
      <c r="A675" s="75" t="s">
        <v>374</v>
      </c>
      <c r="H675" s="17"/>
    </row>
    <row r="676" spans="1:8" ht="12.75">
      <c r="A676" s="75" t="s">
        <v>375</v>
      </c>
      <c r="H676" s="17"/>
    </row>
    <row r="677" spans="1:8" ht="12.75">
      <c r="A677" s="75"/>
      <c r="H677" s="17"/>
    </row>
    <row r="678" spans="1:8" ht="12.75">
      <c r="A678" s="80" t="s">
        <v>340</v>
      </c>
      <c r="G678">
        <v>5</v>
      </c>
      <c r="H678" s="17"/>
    </row>
    <row r="679" spans="1:8" ht="12.75">
      <c r="A679" s="80" t="s">
        <v>341</v>
      </c>
      <c r="G679">
        <v>10</v>
      </c>
      <c r="H679" s="6"/>
    </row>
    <row r="680" spans="1:8" ht="12.75">
      <c r="A680" s="80" t="s">
        <v>342</v>
      </c>
      <c r="G680" s="17">
        <f>F681+F695+F697</f>
        <v>3248</v>
      </c>
      <c r="H680" s="6"/>
    </row>
    <row r="681" spans="1:8" ht="12.75">
      <c r="A681" s="7"/>
      <c r="B681" t="s">
        <v>278</v>
      </c>
      <c r="F681" s="17">
        <f>SUM(E683:E694)</f>
        <v>1230</v>
      </c>
      <c r="H681" s="6"/>
    </row>
    <row r="682" spans="1:8" ht="12.75">
      <c r="A682" s="7"/>
      <c r="C682" t="s">
        <v>49</v>
      </c>
      <c r="H682" s="6"/>
    </row>
    <row r="683" spans="1:8" ht="12.75">
      <c r="A683" s="7"/>
      <c r="C683" t="s">
        <v>343</v>
      </c>
      <c r="E683">
        <v>3</v>
      </c>
      <c r="H683" s="6"/>
    </row>
    <row r="684" spans="3:5" ht="12.75">
      <c r="C684" t="s">
        <v>344</v>
      </c>
      <c r="E684">
        <v>4</v>
      </c>
    </row>
    <row r="685" spans="3:5" ht="12.75">
      <c r="C685" t="s">
        <v>345</v>
      </c>
      <c r="E685">
        <v>8</v>
      </c>
    </row>
    <row r="686" ht="12.75">
      <c r="C686" t="s">
        <v>50</v>
      </c>
    </row>
    <row r="687" spans="3:5" ht="12.75">
      <c r="C687" t="s">
        <v>346</v>
      </c>
      <c r="E687">
        <v>13</v>
      </c>
    </row>
    <row r="688" spans="3:5" ht="12.75">
      <c r="C688" t="s">
        <v>347</v>
      </c>
      <c r="E688">
        <v>50</v>
      </c>
    </row>
    <row r="689" spans="3:5" ht="12.75">
      <c r="C689" t="s">
        <v>120</v>
      </c>
      <c r="E689">
        <v>492</v>
      </c>
    </row>
    <row r="690" spans="3:5" s="75" customFormat="1" ht="12.75">
      <c r="C690" s="75" t="s">
        <v>121</v>
      </c>
      <c r="E690" s="75">
        <v>140</v>
      </c>
    </row>
    <row r="691" spans="3:5" ht="12.75">
      <c r="C691" t="s">
        <v>349</v>
      </c>
      <c r="E691" s="75">
        <v>518</v>
      </c>
    </row>
    <row r="692" spans="3:5" ht="12.75">
      <c r="C692" t="s">
        <v>348</v>
      </c>
      <c r="E692" s="75"/>
    </row>
    <row r="693" spans="3:5" ht="12.75">
      <c r="C693" t="s">
        <v>264</v>
      </c>
      <c r="E693" s="75">
        <v>1</v>
      </c>
    </row>
    <row r="694" spans="3:5" ht="12.75">
      <c r="C694" t="s">
        <v>265</v>
      </c>
      <c r="E694" s="75">
        <v>1</v>
      </c>
    </row>
    <row r="695" spans="2:6" ht="12.75">
      <c r="B695" s="75" t="s">
        <v>33</v>
      </c>
      <c r="C695" s="75"/>
      <c r="D695" s="75"/>
      <c r="E695" s="75"/>
      <c r="F695" s="77">
        <v>1797</v>
      </c>
    </row>
    <row r="696" spans="2:6" s="75" customFormat="1" ht="12.75">
      <c r="B696"/>
      <c r="C696" t="s">
        <v>275</v>
      </c>
      <c r="D696"/>
      <c r="E696"/>
      <c r="F696"/>
    </row>
    <row r="697" spans="2:8" ht="12.75">
      <c r="B697" s="75" t="s">
        <v>224</v>
      </c>
      <c r="C697" s="75"/>
      <c r="D697" s="75"/>
      <c r="E697" s="75"/>
      <c r="F697" s="75">
        <v>221</v>
      </c>
      <c r="H697" s="4"/>
    </row>
    <row r="698" spans="2:8" ht="12.75">
      <c r="B698" s="75"/>
      <c r="C698" s="75"/>
      <c r="D698" s="75"/>
      <c r="E698" s="75"/>
      <c r="F698" s="75"/>
      <c r="H698" s="4"/>
    </row>
    <row r="699" spans="1:8" s="75" customFormat="1" ht="12.75">
      <c r="A699" s="5" t="s">
        <v>119</v>
      </c>
      <c r="G699" s="75">
        <v>180</v>
      </c>
      <c r="H699" s="52"/>
    </row>
    <row r="700" s="75" customFormat="1" ht="12.75">
      <c r="A700" s="75" t="s">
        <v>323</v>
      </c>
    </row>
    <row r="702" spans="1:7" s="75" customFormat="1" ht="12.75">
      <c r="A702" s="5" t="s">
        <v>136</v>
      </c>
      <c r="G702" s="78">
        <f>SUM(F703:F706)</f>
        <v>241</v>
      </c>
    </row>
    <row r="703" spans="2:6" s="75" customFormat="1" ht="12.75">
      <c r="B703" s="75" t="s">
        <v>137</v>
      </c>
      <c r="F703" s="75">
        <v>10</v>
      </c>
    </row>
    <row r="704" spans="2:6" s="75" customFormat="1" ht="12.75">
      <c r="B704" s="75" t="s">
        <v>138</v>
      </c>
      <c r="F704" s="75">
        <v>70</v>
      </c>
    </row>
    <row r="705" spans="2:6" s="75" customFormat="1" ht="12.75">
      <c r="B705" s="75" t="s">
        <v>266</v>
      </c>
      <c r="F705" s="75">
        <v>61</v>
      </c>
    </row>
    <row r="706" spans="2:6" ht="12.75">
      <c r="B706" s="75" t="s">
        <v>336</v>
      </c>
      <c r="F706" s="75">
        <v>100</v>
      </c>
    </row>
    <row r="723" s="75" customFormat="1" ht="12.75"/>
    <row r="724" s="75" customFormat="1" ht="12.75"/>
    <row r="725" s="75" customFormat="1" ht="12.75"/>
    <row r="726" s="75" customFormat="1" ht="12.75"/>
    <row r="727" s="75" customFormat="1" ht="12.75">
      <c r="A727" s="3"/>
    </row>
    <row r="728" spans="2:9" s="75" customFormat="1" ht="12.75">
      <c r="B728" s="3"/>
      <c r="C728" s="3"/>
      <c r="D728" s="3"/>
      <c r="E728" s="3"/>
      <c r="F728" s="3"/>
      <c r="G728" s="3"/>
      <c r="H728" s="14"/>
      <c r="I728" s="40"/>
    </row>
    <row r="729" s="75" customFormat="1" ht="12.75">
      <c r="A729" s="3"/>
    </row>
    <row r="730" s="75" customFormat="1" ht="12.75"/>
    <row r="731" s="75" customFormat="1" ht="12.75"/>
    <row r="732" spans="7:9" s="75" customFormat="1" ht="12.75">
      <c r="G732" s="76"/>
      <c r="H732" s="77"/>
      <c r="I732" s="78"/>
    </row>
    <row r="733" spans="1:8" s="75" customFormat="1" ht="12.75">
      <c r="A733" s="3"/>
      <c r="H733" s="76"/>
    </row>
    <row r="734" spans="1:9" ht="12.75">
      <c r="A734" s="7"/>
      <c r="B734" s="19"/>
      <c r="C734" s="19"/>
      <c r="D734" s="19"/>
      <c r="E734" s="19"/>
      <c r="F734" s="19"/>
      <c r="G734" s="20"/>
      <c r="H734" s="21"/>
      <c r="I734" s="25"/>
    </row>
    <row r="735" spans="1:8" ht="12.75">
      <c r="A735" s="7"/>
      <c r="G735" s="9"/>
      <c r="H735" s="4"/>
    </row>
    <row r="736" spans="1:8" ht="12.75">
      <c r="A736" s="7"/>
      <c r="G736" s="9"/>
      <c r="H736" s="4"/>
    </row>
    <row r="737" ht="12.75">
      <c r="A737" s="3"/>
    </row>
    <row r="738" ht="12.75">
      <c r="A738" s="7"/>
    </row>
    <row r="739" spans="1:3" ht="12.75">
      <c r="A739" s="7"/>
      <c r="B739" s="3"/>
      <c r="C739" s="3"/>
    </row>
    <row r="740" spans="1:9" ht="12.75">
      <c r="A740" s="7"/>
      <c r="H740" s="16"/>
      <c r="I740" s="17"/>
    </row>
    <row r="741" spans="8:9" s="75" customFormat="1" ht="12.75">
      <c r="H741" s="77"/>
      <c r="I741" s="78"/>
    </row>
    <row r="742" spans="8:9" s="75" customFormat="1" ht="12.75">
      <c r="H742" s="77"/>
      <c r="I742" s="78"/>
    </row>
    <row r="743" spans="8:9" s="75" customFormat="1" ht="12.75">
      <c r="H743" s="77"/>
      <c r="I743" s="78"/>
    </row>
    <row r="744" spans="8:9" ht="12.75">
      <c r="H744" s="16"/>
      <c r="I744" s="17"/>
    </row>
    <row r="745" spans="8:9" ht="12.75">
      <c r="H745" s="16"/>
      <c r="I745" s="17"/>
    </row>
    <row r="746" spans="8:9" ht="12.75">
      <c r="H746" s="16"/>
      <c r="I746" s="17"/>
    </row>
    <row r="747" spans="1:8" ht="12.75">
      <c r="A747" s="19"/>
      <c r="H747" s="16"/>
    </row>
    <row r="748" spans="2:9" ht="12.75">
      <c r="B748" s="19"/>
      <c r="C748" s="19"/>
      <c r="D748" s="19"/>
      <c r="E748" s="19"/>
      <c r="F748" s="19"/>
      <c r="G748" s="20"/>
      <c r="H748" s="29"/>
      <c r="I748" s="25"/>
    </row>
    <row r="749" ht="12.75">
      <c r="H749" s="16"/>
    </row>
    <row r="750" spans="1:8" ht="15.75">
      <c r="A750" s="36"/>
      <c r="H750" s="16"/>
    </row>
    <row r="751" spans="2:9" ht="15.75">
      <c r="B751" s="36"/>
      <c r="C751" s="36"/>
      <c r="D751" s="36"/>
      <c r="E751" s="36"/>
      <c r="F751" s="36"/>
      <c r="G751" s="36"/>
      <c r="H751" s="37"/>
      <c r="I751" s="38"/>
    </row>
    <row r="752" s="75" customFormat="1" ht="12.75">
      <c r="H752" s="77"/>
    </row>
    <row r="786" s="75" customFormat="1" ht="12.75"/>
    <row r="798" s="10" customFormat="1" ht="12.75"/>
    <row r="799" s="10" customFormat="1" ht="12.75">
      <c r="J799"/>
    </row>
    <row r="800" s="10" customFormat="1" ht="12.75"/>
    <row r="801" s="75" customFormat="1" ht="12.75">
      <c r="H801" s="77"/>
    </row>
    <row r="802" s="10" customFormat="1" ht="12.75"/>
    <row r="803" spans="1:8" s="10" customFormat="1" ht="12.75">
      <c r="A803" s="19"/>
      <c r="H803" s="11"/>
    </row>
    <row r="804" spans="2:9" s="10" customFormat="1" ht="12.75">
      <c r="B804" s="19"/>
      <c r="C804" s="19"/>
      <c r="D804" s="19"/>
      <c r="E804" s="19"/>
      <c r="F804" s="19"/>
      <c r="G804" s="20"/>
      <c r="H804" s="21"/>
      <c r="I804" s="34"/>
    </row>
    <row r="805" spans="7:8" s="10" customFormat="1" ht="12.75">
      <c r="G805" s="35"/>
      <c r="H805" s="11"/>
    </row>
    <row r="806" spans="7:8" s="10" customFormat="1" ht="12.75">
      <c r="G806" s="35"/>
      <c r="H806" s="11"/>
    </row>
    <row r="807" s="10" customFormat="1" ht="12.75">
      <c r="A807" s="19"/>
    </row>
    <row r="808" s="10" customFormat="1" ht="12.75"/>
    <row r="809" spans="2:3" s="10" customFormat="1" ht="12.75">
      <c r="B809" s="19"/>
      <c r="C809" s="19"/>
    </row>
    <row r="810" s="10" customFormat="1" ht="12.75">
      <c r="H810" s="29"/>
    </row>
    <row r="811" s="10" customFormat="1" ht="12.75">
      <c r="H811" s="29"/>
    </row>
    <row r="812" s="10" customFormat="1" ht="12.75">
      <c r="H812" s="29"/>
    </row>
    <row r="813" spans="1:8" s="10" customFormat="1" ht="12.75">
      <c r="A813" s="19"/>
      <c r="H813" s="29"/>
    </row>
    <row r="814" spans="2:9" s="10" customFormat="1" ht="12.75">
      <c r="B814" s="19"/>
      <c r="C814" s="19"/>
      <c r="D814" s="19"/>
      <c r="E814" s="19"/>
      <c r="F814" s="19"/>
      <c r="G814" s="20"/>
      <c r="H814" s="29"/>
      <c r="I814" s="33"/>
    </row>
    <row r="815" s="10" customFormat="1" ht="12.75">
      <c r="H815" s="29"/>
    </row>
    <row r="816" spans="1:8" s="10" customFormat="1" ht="12.75">
      <c r="A816" s="19"/>
      <c r="H816" s="29"/>
    </row>
    <row r="817" spans="1:9" s="10" customFormat="1" ht="12.75">
      <c r="A817"/>
      <c r="B817" s="19"/>
      <c r="C817" s="19"/>
      <c r="D817" s="19"/>
      <c r="E817" s="19"/>
      <c r="F817" s="19"/>
      <c r="G817" s="19"/>
      <c r="H817" s="21"/>
      <c r="I817" s="25"/>
    </row>
    <row r="818" ht="12.75">
      <c r="H818" s="16"/>
    </row>
    <row r="819" ht="12.75">
      <c r="H819" s="16"/>
    </row>
    <row r="820" ht="12.75">
      <c r="H820" s="4"/>
    </row>
    <row r="821" ht="12.75">
      <c r="H821" s="14"/>
    </row>
    <row r="822" spans="1:8" ht="15.75">
      <c r="A822" s="18"/>
      <c r="H822" s="4"/>
    </row>
    <row r="823" ht="12.75">
      <c r="A823" s="7"/>
    </row>
    <row r="825" ht="12.75">
      <c r="H825" s="16"/>
    </row>
    <row r="826" spans="7:8" ht="12.75">
      <c r="G826" s="4"/>
      <c r="H826" s="16"/>
    </row>
    <row r="827" spans="1:8" ht="12.75">
      <c r="A827" s="19"/>
      <c r="H827" s="4"/>
    </row>
    <row r="828" spans="2:8" ht="12.75">
      <c r="B828" s="19"/>
      <c r="C828" s="19"/>
      <c r="D828" s="19"/>
      <c r="E828" s="19"/>
      <c r="F828" s="19"/>
      <c r="G828" s="20"/>
      <c r="H828" s="21"/>
    </row>
    <row r="829" spans="7:8" ht="12.75">
      <c r="G829" s="9"/>
      <c r="H829" s="4"/>
    </row>
    <row r="830" ht="12.75">
      <c r="H830" s="4"/>
    </row>
    <row r="831" ht="12.75">
      <c r="H831" s="4"/>
    </row>
    <row r="832" ht="12.75">
      <c r="H832" s="4"/>
    </row>
    <row r="833" ht="12.75">
      <c r="H833" s="4"/>
    </row>
    <row r="834" ht="12.75">
      <c r="H834" s="4"/>
    </row>
    <row r="835" ht="12.75">
      <c r="H835" s="9"/>
    </row>
    <row r="839" spans="1:8" ht="12.75">
      <c r="A839" s="10"/>
      <c r="H839" s="4"/>
    </row>
    <row r="840" spans="1:8" s="10" customFormat="1" ht="12.75">
      <c r="A840"/>
      <c r="H840" s="11"/>
    </row>
    <row r="841" ht="12.75">
      <c r="H841" s="4"/>
    </row>
    <row r="842" s="75" customFormat="1" ht="12.75">
      <c r="H842" s="76"/>
    </row>
    <row r="869" s="75" customFormat="1" ht="12.75">
      <c r="G869" s="79"/>
    </row>
  </sheetData>
  <sheetProtection/>
  <printOptions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PPT</dc:creator>
  <cp:keywords/>
  <dc:description/>
  <cp:lastModifiedBy>Iva Schmidtova</cp:lastModifiedBy>
  <cp:lastPrinted>2015-04-30T07:02:58Z</cp:lastPrinted>
  <dcterms:created xsi:type="dcterms:W3CDTF">2001-04-05T07:27:30Z</dcterms:created>
  <dcterms:modified xsi:type="dcterms:W3CDTF">2015-04-30T10:13:34Z</dcterms:modified>
  <cp:category/>
  <cp:version/>
  <cp:contentType/>
  <cp:contentStatus/>
</cp:coreProperties>
</file>